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'BoQ1'!$A$1:$BC$235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<sst xmlns="http://schemas.openxmlformats.org/spreadsheetml/2006/main" count="1142" uniqueCount="241">
  <si>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</si>
  <si>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</si>
  <si>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</si>
  <si>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</si>
  <si>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</si>
  <si>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</si>
  <si>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</si>
  <si>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</si>
  <si>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</si>
  <si>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</si>
  <si>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</si>
  <si>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</si>
  <si>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</si>
  <si>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</si>
  <si>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</si>
  <si>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</si>
  <si>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</si>
  <si>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</si>
  <si>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</si>
  <si>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</si>
  <si>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</si>
  <si>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</si>
  <si>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</si>
  <si>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</si>
  <si>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</si>
  <si>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</si>
  <si>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</si>
  <si>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</si>
  <si>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</si>
  <si>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</si>
  <si>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</si>
  <si>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</si>
  <si>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</si>
  <si>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</si>
  <si>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</si>
  <si>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</si>
  <si>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</si>
  <si>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</si>
  <si>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</si>
  <si>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</si>
  <si>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</si>
  <si>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</si>
  <si>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</si>
  <si>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</si>
  <si>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</si>
  <si>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</si>
  <si>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</si>
  <si>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</si>
  <si>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cum</t>
  </si>
  <si>
    <t>kg</t>
  </si>
  <si>
    <t>each</t>
  </si>
  <si>
    <t>STEEL WORK</t>
  </si>
  <si>
    <t>FLOORING</t>
  </si>
  <si>
    <t>FINISHING</t>
  </si>
  <si>
    <t>1:6 (1 cement: 6 coarse sand)</t>
  </si>
  <si>
    <t>Painting with synthetic enamel paint of approved brand and manufacture of required colour to give an even shade :</t>
  </si>
  <si>
    <t>One or more coats on old work</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</si>
  <si>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</si>
  <si>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</si>
  <si>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12 mm cement plaster of mix :</t>
  </si>
  <si>
    <r>
      <t xml:space="preserve">TEXT </t>
    </r>
    <r>
      <rPr>
        <b/>
        <sz val="11"/>
        <color indexed="10"/>
        <rFont val="Arial"/>
        <family val="2"/>
      </rPr>
      <t>#</t>
    </r>
  </si>
  <si>
    <t>WOOD AND PVC WORK</t>
  </si>
  <si>
    <t>DISMANTLING AND DEMOLISHING</t>
  </si>
  <si>
    <t xml:space="preserve">MINOR CIVIL MAINTENANCE WORK.
</t>
  </si>
  <si>
    <t xml:space="preserve">Providing and laying cement  concrete of specified grade i/c the cost of centring and shuttering, All work upto plinth level. (1 cement :5 coarse sand : 10 graded brick aggregate 40 mm nominal size).
</t>
  </si>
  <si>
    <t>Each</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</si>
  <si>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</si>
  <si>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</si>
  <si>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</si>
  <si>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ROOFING</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</si>
  <si>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</si>
  <si>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</si>
  <si>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</si>
  <si>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15 mm cement plaster on rough side of single or half brick wall of mix:</t>
  </si>
  <si>
    <t>20 mm cement plaster of mix :</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</si>
  <si>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</si>
  <si>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</si>
  <si>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</si>
  <si>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</si>
  <si>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REPAIRS TO BUILDING</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</si>
  <si>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</si>
  <si>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Dismantling old plaster or skirting raking out joints and cleaning the surface for plaster including disposal of rubbish to the dumping ground within 50 metres lead.</t>
  </si>
  <si>
    <t>SANITARY INSTALLATIONS</t>
  </si>
  <si>
    <t>Providing and fixing CP Brass 32mm size Bottle Trap of approved quality &amp; make and as per the direction of Engineer-in-charge.</t>
  </si>
  <si>
    <t>WATER SUPPLY</t>
  </si>
  <si>
    <t>Providing and fixing G.I. pipes complete with G.I. fittings and clamps, i/c cutting and making good the walls etc. Internal work - Exposed on wall</t>
  </si>
  <si>
    <t>32 mm dia nominal bore</t>
  </si>
  <si>
    <t>Providing and fixing G.I. Pipes complete with G.I. fittings and clamps, i/c making good the walls etc. concealed pipe, including painting with anti corrosive bitumastic paint, cutting chases and making good the wall :</t>
  </si>
  <si>
    <t>15 mm dia nominal bore</t>
  </si>
  <si>
    <t>20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</si>
  <si>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</si>
  <si>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</si>
  <si>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</si>
  <si>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</si>
  <si>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20 mm nominal bore</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</si>
  <si>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</si>
  <si>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</si>
  <si>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</si>
  <si>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WATER PROOFING</t>
  </si>
  <si>
    <t xml:space="preserve">Providing and fixing C.P brass swan neck pillar cock of L&amp;K or equivalent make.
</t>
  </si>
  <si>
    <t xml:space="preserve">P/F C.P. grating with or without hole for waste pipe for floor/ nahani trap 100 mm dia. weight not less than 100 grams.
</t>
  </si>
  <si>
    <t xml:space="preserve">Providing and fixing white vitreous china oval type wash basin of size 550 x 480 with 15mm C.P brass pillar tap, 32mm C.P brass waste of standard patern.
</t>
  </si>
  <si>
    <t xml:space="preserve">Providing and fixing C.P brass pipe 32 mm for bottle trap.
</t>
  </si>
  <si>
    <t xml:space="preserve">Providing and fixing looking mirror of 5.5 mm thick superior glass of approved quality complete with 6 mm thick asbestos sheet and 12 mm thick of water type ply wood sheet ground 40 mm widex 12 mm thick 1st class teak wood beading frame of half round fixed to wooden cleats with C.P brass scerw and washer complete. teak wood beading finished with sprits polishing copmplete.
</t>
  </si>
  <si>
    <t xml:space="preserve">P/F C.P Brass flange.
</t>
  </si>
  <si>
    <t xml:space="preserve">P/F towel rod complete with teo c.p. brass brackets fixed to wooden cleats with c.p. brass scews of approved make size 600x20mm.
</t>
  </si>
  <si>
    <t xml:space="preserve">Dismentling broken wash basin /kitchen sink with old worn out bracket and cleaning of waste water pipe up to trap.
</t>
  </si>
  <si>
    <t xml:space="preserve">Cutting rubbing and polishing on old mosaic,kota,marble flooring marble work/Granite work/stone work where ever required and skirting for rubbing and removal of rubbish including of one coat of cement slurry in joints before final rubbing and polishing complete.
</t>
  </si>
  <si>
    <t xml:space="preserve">Providing and fixing C.P.waste 32 mm dia for wash basin/Sink.
</t>
  </si>
  <si>
    <t>metre</t>
  </si>
  <si>
    <t>Sqm</t>
  </si>
  <si>
    <t>Contract No:   26/C/D1/2019-20/02</t>
  </si>
  <si>
    <t xml:space="preserve">Name of Work: Repairing/painting and replacement of unserviceable duct C.I. &amp; G.I pipe line and replacement of  toilet /bath room  fitting and fixture at GH-1 A and B block </t>
  </si>
  <si>
    <t>EARTH WORK</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</si>
  <si>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</si>
  <si>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</si>
  <si>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</si>
  <si>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Surface dressing of the ground including removing vegetation and in-equalities not exceeding 15 cm deep and disposal of rubbish, lead up to 50 m and lift up to 1.5 m.</t>
  </si>
  <si>
    <t>CONCRETE WORK</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</si>
  <si>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</si>
  <si>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1:2:4 (1 Cement : 2 coarse sand (zone-III) derived from natural sources :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</si>
  <si>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</si>
  <si>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MASONRY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</si>
  <si>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</si>
  <si>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</si>
  <si>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</si>
  <si>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Brick edging 7cm wide 11.4 cm deep to plinth protection with common burnt clay F.P.S. (non modular) bricks of class designation 7.5 including grouting with cement mortar 1:4 (1 cement : 4 fine sand).</t>
  </si>
  <si>
    <t>Providing and fixing aluminium tower bolts, ISI marked, anodised (anodic coating not less than grade AC 10 as per IS : 1868 ) transparent or dyed to required colour or shade, with necessary screws etc. complete :</t>
  </si>
  <si>
    <t>100x10 mm</t>
  </si>
  <si>
    <t>Providing and fixing aluminium handles, ISI marked, anodised (anodic coating not less than grade AC 10 as per IS : 1868) transparent or dyed to required colour or shade, with necessary screws etc. complete :</t>
  </si>
  <si>
    <t>100 mm</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</si>
  <si>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</si>
  <si>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</si>
  <si>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</si>
  <si>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</si>
  <si>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fly proof stainless steel grade 304 wire gauge, to windows and clerestory windows using wire gauge with average width of aperture 1.4 mm in both directions with wire of dia. 0.50 mm all complete.</t>
  </si>
  <si>
    <t>With 12 mm mild steel U beading</t>
  </si>
  <si>
    <t>Fixing with 15x3 mm lugs 10 cm long embedded in cement concrete block 15x10x10 cm of C.C. 1:3:6 (1 Cement : 3 coarse sand : 6 graded stone aggregate 20 mm nominal size)</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</si>
  <si>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</si>
  <si>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</si>
  <si>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</si>
  <si>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Finishing walls with Premium Acrylic Smooth exterior paint with Silicone additives of required shade:</t>
  </si>
  <si>
    <t>New work (Two or more coats applied @ 1.43 ltr/10 sqm over and including priming coat of exterior primer applied @ 2.20 kg/10 sqm)</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</si>
  <si>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</si>
  <si>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Window chowkhats</t>
  </si>
  <si>
    <t>Demolishing cement concrete manually/ by mechanical means including disposal of material within 50 metres lead as per direction of Engineer - in - charge.</t>
  </si>
  <si>
    <t>Nominal concrete 1:3:6 or richer mix (i/c equivalent design mix)</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</si>
  <si>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</si>
  <si>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</si>
  <si>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</si>
  <si>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</si>
  <si>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</si>
  <si>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tile work in floors and roofs laid in cement mortar including stacking material within 50 metres lead.</t>
  </si>
  <si>
    <t>For thickness of tiles 10 mm to 25 mm</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</si>
  <si>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</si>
  <si>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</si>
  <si>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</si>
  <si>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</si>
  <si>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white vitreous china water closet squatting pan (Indian type) :</t>
  </si>
  <si>
    <t>Orissa pattern W.C. pan of size 580x440 mm</t>
  </si>
  <si>
    <t>Providing and fixing P.V.C. low level flushing cistern with manually controlled device (handle lever) conforming to IS : 7231, with all fittings and fixtures complete.</t>
  </si>
  <si>
    <t>10 litre capacity - White</t>
  </si>
  <si>
    <t>Providing and fixing solid plastic seat with lid for pedestal type W.C. pan complete :</t>
  </si>
  <si>
    <t>White solid plastic seat with lid</t>
  </si>
  <si>
    <t>Providing and fixing P.V.C. waste pipe for sink or wash basin including P.V.C. waste fittings complete.</t>
  </si>
  <si>
    <t>Flexible pipe</t>
  </si>
  <si>
    <t>32 mm dia</t>
  </si>
  <si>
    <t>Providing and fixing soil, waste and vent pipes :</t>
  </si>
  <si>
    <t>100 mm dia</t>
  </si>
  <si>
    <t>Centrifugally cast (spun) iron socket &amp; spigot (S&amp;S) pipe as per IS: 3989</t>
  </si>
  <si>
    <t>75 mm diameter :</t>
  </si>
  <si>
    <t>Centrifugally cast (spun) iron socketed pipe as per IS: 3989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</si>
  <si>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</si>
  <si>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</si>
  <si>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bend of required degree with access door, insertion rubber washer 3 mm thick, bolts and nuts complete.</t>
  </si>
  <si>
    <t>Sand cast iron S&amp;S as per IS - 3989</t>
  </si>
  <si>
    <t>75 mm dia</t>
  </si>
  <si>
    <t>Sand cast iron S&amp;S as per IS- 3989</t>
  </si>
  <si>
    <t>Providing and fixing plain bend of required degree.</t>
  </si>
  <si>
    <t>Sand cast iron S&amp;S as per IS : 3989</t>
  </si>
  <si>
    <t>Providing and fixing single equal plain junction of required degree with access door, insertion rubber washer 3 mm thick, bolts and nuts complete.</t>
  </si>
  <si>
    <t>100x100x100 mm</t>
  </si>
  <si>
    <t>75x75x75 mm</t>
  </si>
  <si>
    <t>Providing and fixing single equal plain junction of required degree :</t>
  </si>
  <si>
    <t>Providing and fixing single unequal junction of required degree with access door, insertion rubber washer 3 mm thick, bolts and nuts complete :</t>
  </si>
  <si>
    <t>100x100x75 mm</t>
  </si>
  <si>
    <t>Providing and fixing single unequal plain junction of required degree :</t>
  </si>
  <si>
    <t>Providing and fixing terminal guard :</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</si>
  <si>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</si>
  <si>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</si>
  <si>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</si>
  <si>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</si>
  <si>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</si>
  <si>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</si>
  <si>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</si>
  <si>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Painting sand cast iron/ centrifugally cast (spun) iron soil, waste vent pipes and fittings with two coats of synthetic enamel paint of any colour such as chocolate grey, or buff etc. over a coat of primer (of approved quality) for new work :</t>
  </si>
  <si>
    <t>100 mm diameter pipe</t>
  </si>
  <si>
    <t>75 mm diameter pipe</t>
  </si>
  <si>
    <t>25 mm dia nominal bore</t>
  </si>
  <si>
    <t>40 mm dia nominal bore</t>
  </si>
  <si>
    <t>Providing and fixing G.I. pipes complete with G.I. fittings including trenching and refilling etc. External work</t>
  </si>
  <si>
    <t>32 mm nominal bore.</t>
  </si>
  <si>
    <t>40 mm nominal bore</t>
  </si>
  <si>
    <t>Providing and fixing ball valve (brass) of approved quality, High or low pressure, with plastic floats complete :</t>
  </si>
  <si>
    <t>Providing and fixing uplasticised PVC connection pipe with brass unions :</t>
  </si>
  <si>
    <t>30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</si>
  <si>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</si>
  <si>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</si>
  <si>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</si>
  <si>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synthetic enamel white paint with two coats over a ready mixed priming coat, both of approved quality for new work :</t>
  </si>
  <si>
    <t>15 mm diameter pipe</t>
  </si>
  <si>
    <t>20 mm diameter pipe</t>
  </si>
  <si>
    <t>25 mm diameter pipe</t>
  </si>
  <si>
    <t>32 mm diameter pipe</t>
  </si>
  <si>
    <t>40 mm diameter pipe</t>
  </si>
  <si>
    <t>Providing and fixing G.I. Union in G.I. pipe including cutting and threading the pipe and making long screws etc. complete (New work)  :</t>
  </si>
  <si>
    <t>32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</si>
  <si>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</si>
  <si>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</si>
  <si>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</si>
  <si>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</si>
  <si>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</si>
  <si>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</si>
  <si>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</si>
  <si>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</si>
  <si>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</si>
  <si>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</si>
  <si>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</si>
  <si>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</si>
  <si>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</si>
  <si>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</si>
  <si>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</si>
  <si>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</si>
  <si>
    <t xml:space="preserve">P/F C. P. brass shower rose with 15 mm or 20 inlet 75 mm dia fancy type.
</t>
  </si>
  <si>
    <t xml:space="preserve">Supplying and fixing of C.P jet with 1.5 mtr.long 15 mm nominal bore lead.
</t>
  </si>
  <si>
    <t xml:space="preserve">Providing and fixing C.P coat pin hanger.
</t>
  </si>
  <si>
    <t xml:space="preserve">Providing and fixing C.P soap dish.
</t>
  </si>
  <si>
    <t xml:space="preserve">Dismantling of C.I pipe with fittings and clamps i/c disposal of unserviceable material up to 50 mtr. lead and upto 150 mm dia. pipe.
</t>
  </si>
  <si>
    <t xml:space="preserve">Dismantling of G.I pipe i/c stacking pipes with in 50 mtr. lead (Internal work).
15 mm to 40 mm dia.
</t>
  </si>
  <si>
    <t>per litre</t>
  </si>
  <si>
    <t>Mtr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</si>
</sst>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right style="thin"/>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7">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15" fillId="0" borderId="12" xfId="58" applyNumberFormat="1" applyFont="1" applyFill="1" applyBorder="1" applyAlignment="1" applyProtection="1">
      <alignment vertical="top"/>
      <protection/>
    </xf>
    <xf numFmtId="0" fontId="15"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16" fillId="0" borderId="11" xfId="61" applyNumberFormat="1" applyFont="1" applyFill="1" applyBorder="1" applyAlignment="1" applyProtection="1">
      <alignment vertical="center" wrapText="1"/>
      <protection/>
    </xf>
    <xf numFmtId="0" fontId="4" fillId="0" borderId="0" xfId="58" applyNumberFormat="1" applyFont="1" applyFill="1" applyAlignment="1" applyProtection="1">
      <alignment vertical="top"/>
      <protection/>
    </xf>
    <xf numFmtId="0" fontId="62" fillId="0" borderId="15" xfId="0" applyFont="1" applyFill="1" applyBorder="1" applyAlignment="1">
      <alignment horizontal="left" vertical="top"/>
    </xf>
    <xf numFmtId="0" fontId="62" fillId="0" borderId="15" xfId="0" applyFont="1" applyFill="1" applyBorder="1" applyAlignment="1">
      <alignment horizontal="justify" vertical="top" wrapText="1"/>
    </xf>
    <xf numFmtId="0" fontId="62" fillId="0" borderId="15" xfId="0" applyFont="1" applyFill="1" applyBorder="1" applyAlignment="1">
      <alignment horizontal="right" vertical="top"/>
    </xf>
    <xf numFmtId="0" fontId="4" fillId="0" borderId="0" xfId="58" applyNumberFormat="1" applyFont="1" applyFill="1" applyAlignment="1">
      <alignment vertical="top" wrapText="1"/>
      <protection/>
    </xf>
    <xf numFmtId="0" fontId="4" fillId="0" borderId="0" xfId="61" applyNumberFormat="1" applyFont="1" applyFill="1" applyBorder="1" applyAlignment="1">
      <alignment vertical="top"/>
      <protection/>
    </xf>
    <xf numFmtId="0" fontId="62" fillId="0" borderId="16" xfId="0" applyFont="1" applyFill="1" applyBorder="1" applyAlignment="1">
      <alignment horizontal="right" vertical="top"/>
    </xf>
    <xf numFmtId="0" fontId="7" fillId="0" borderId="12" xfId="58" applyNumberFormat="1" applyFont="1" applyFill="1" applyBorder="1" applyAlignment="1">
      <alignment horizontal="center" vertical="top" wrapText="1"/>
      <protection/>
    </xf>
    <xf numFmtId="2" fontId="7" fillId="0" borderId="15" xfId="58" applyNumberFormat="1" applyFont="1" applyFill="1" applyBorder="1" applyAlignment="1" applyProtection="1">
      <alignment horizontal="right" vertical="top"/>
      <protection locked="0"/>
    </xf>
    <xf numFmtId="2" fontId="4" fillId="0" borderId="15" xfId="61" applyNumberFormat="1" applyFont="1" applyFill="1" applyBorder="1" applyAlignment="1">
      <alignment horizontal="right" vertical="top"/>
      <protection/>
    </xf>
    <xf numFmtId="2" fontId="4" fillId="0" borderId="15" xfId="58" applyNumberFormat="1" applyFont="1" applyFill="1" applyBorder="1" applyAlignment="1">
      <alignment horizontal="right" vertical="top"/>
      <protection/>
    </xf>
    <xf numFmtId="2" fontId="7" fillId="33" borderId="15" xfId="58" applyNumberFormat="1" applyFont="1" applyFill="1" applyBorder="1" applyAlignment="1" applyProtection="1">
      <alignment horizontal="right" vertical="top"/>
      <protection locked="0"/>
    </xf>
    <xf numFmtId="2" fontId="7" fillId="0" borderId="17" xfId="58" applyNumberFormat="1" applyFont="1" applyFill="1" applyBorder="1" applyAlignment="1" applyProtection="1">
      <alignment horizontal="right" vertical="top"/>
      <protection locked="0"/>
    </xf>
    <xf numFmtId="2" fontId="4" fillId="0" borderId="17" xfId="61" applyNumberFormat="1" applyFont="1" applyFill="1" applyBorder="1" applyAlignment="1">
      <alignment horizontal="right" vertical="top"/>
      <protection/>
    </xf>
    <xf numFmtId="2" fontId="4" fillId="0" borderId="17" xfId="58" applyNumberFormat="1" applyFont="1" applyFill="1" applyBorder="1" applyAlignment="1">
      <alignment horizontal="right" vertical="top"/>
      <protection/>
    </xf>
    <xf numFmtId="2" fontId="7" fillId="33" borderId="17" xfId="58" applyNumberFormat="1" applyFont="1" applyFill="1" applyBorder="1" applyAlignment="1" applyProtection="1">
      <alignment horizontal="right" vertical="top"/>
      <protection locked="0"/>
    </xf>
    <xf numFmtId="0" fontId="7" fillId="0" borderId="17" xfId="58" applyNumberFormat="1" applyFont="1" applyFill="1" applyBorder="1" applyAlignment="1">
      <alignment horizontal="center" vertical="top" wrapText="1"/>
      <protection/>
    </xf>
    <xf numFmtId="0" fontId="7" fillId="0" borderId="18" xfId="58" applyNumberFormat="1" applyFont="1" applyFill="1" applyBorder="1" applyAlignment="1">
      <alignment horizontal="center" vertical="top" wrapText="1"/>
      <protection/>
    </xf>
    <xf numFmtId="2" fontId="7" fillId="0" borderId="19" xfId="58" applyNumberFormat="1" applyFont="1" applyFill="1" applyBorder="1" applyAlignment="1" applyProtection="1">
      <alignment horizontal="right" vertical="top"/>
      <protection locked="0"/>
    </xf>
    <xf numFmtId="0" fontId="7" fillId="0" borderId="20" xfId="61" applyNumberFormat="1" applyFont="1" applyFill="1" applyBorder="1" applyAlignment="1">
      <alignment horizontal="left" vertical="top"/>
      <protection/>
    </xf>
    <xf numFmtId="0" fontId="7" fillId="0" borderId="21" xfId="61" applyNumberFormat="1" applyFont="1" applyFill="1" applyBorder="1" applyAlignment="1">
      <alignment horizontal="left" vertical="top"/>
      <protection/>
    </xf>
    <xf numFmtId="0" fontId="62" fillId="0" borderId="17" xfId="0" applyFont="1" applyFill="1" applyBorder="1" applyAlignment="1">
      <alignment horizontal="left" vertical="top"/>
    </xf>
    <xf numFmtId="2" fontId="7" fillId="0" borderId="22" xfId="58" applyNumberFormat="1" applyFont="1" applyFill="1" applyBorder="1" applyAlignment="1" applyProtection="1">
      <alignment horizontal="right" vertical="top"/>
      <protection locked="0"/>
    </xf>
    <xf numFmtId="2" fontId="7" fillId="0" borderId="23" xfId="58" applyNumberFormat="1" applyFont="1" applyFill="1" applyBorder="1" applyAlignment="1" applyProtection="1">
      <alignment horizontal="right" vertical="top"/>
      <protection locked="0"/>
    </xf>
    <xf numFmtId="2" fontId="4" fillId="0" borderId="23" xfId="61" applyNumberFormat="1" applyFont="1" applyFill="1" applyBorder="1" applyAlignment="1">
      <alignment horizontal="right" vertical="top"/>
      <protection/>
    </xf>
    <xf numFmtId="2" fontId="4" fillId="0" borderId="23" xfId="58" applyNumberFormat="1" applyFont="1" applyFill="1" applyBorder="1" applyAlignment="1">
      <alignment horizontal="right" vertical="top"/>
      <protection/>
    </xf>
    <xf numFmtId="2" fontId="7" fillId="33" borderId="23" xfId="58" applyNumberFormat="1" applyFont="1" applyFill="1" applyBorder="1" applyAlignment="1" applyProtection="1">
      <alignment horizontal="right" vertical="top"/>
      <protection locked="0"/>
    </xf>
    <xf numFmtId="0" fontId="4" fillId="0" borderId="24" xfId="61" applyNumberFormat="1" applyFont="1" applyFill="1" applyBorder="1" applyAlignment="1">
      <alignment vertical="top"/>
      <protection/>
    </xf>
    <xf numFmtId="0" fontId="14" fillId="0" borderId="25" xfId="61" applyNumberFormat="1" applyFont="1" applyFill="1" applyBorder="1" applyAlignment="1">
      <alignment vertical="top"/>
      <protection/>
    </xf>
    <xf numFmtId="0" fontId="4" fillId="0" borderId="25" xfId="61" applyNumberFormat="1" applyFont="1" applyFill="1" applyBorder="1" applyAlignment="1">
      <alignment vertical="top"/>
      <protection/>
    </xf>
    <xf numFmtId="2" fontId="7" fillId="34" borderId="15" xfId="58" applyNumberFormat="1" applyFont="1" applyFill="1" applyBorder="1" applyAlignment="1" applyProtection="1">
      <alignment horizontal="right" vertical="top"/>
      <protection locked="0"/>
    </xf>
    <xf numFmtId="2" fontId="7" fillId="34" borderId="15" xfId="58" applyNumberFormat="1" applyFont="1" applyFill="1" applyBorder="1" applyAlignment="1" applyProtection="1">
      <alignment horizontal="right" vertical="top" wrapText="1"/>
      <protection locked="0"/>
    </xf>
    <xf numFmtId="2" fontId="7" fillId="34" borderId="17" xfId="58" applyNumberFormat="1" applyFont="1" applyFill="1" applyBorder="1" applyAlignment="1" applyProtection="1">
      <alignment horizontal="right" vertical="top"/>
      <protection locked="0"/>
    </xf>
    <xf numFmtId="2" fontId="7" fillId="34" borderId="17" xfId="58" applyNumberFormat="1" applyFont="1" applyFill="1" applyBorder="1" applyAlignment="1" applyProtection="1">
      <alignment horizontal="right" vertical="top" wrapText="1"/>
      <protection locked="0"/>
    </xf>
    <xf numFmtId="2" fontId="7" fillId="34" borderId="23" xfId="58" applyNumberFormat="1" applyFont="1" applyFill="1" applyBorder="1" applyAlignment="1" applyProtection="1">
      <alignment horizontal="right" vertical="top"/>
      <protection locked="0"/>
    </xf>
    <xf numFmtId="2" fontId="7" fillId="34" borderId="23" xfId="58" applyNumberFormat="1" applyFont="1" applyFill="1" applyBorder="1" applyAlignment="1" applyProtection="1">
      <alignment horizontal="right" vertical="top" wrapText="1"/>
      <protection locked="0"/>
    </xf>
    <xf numFmtId="2" fontId="62" fillId="0" borderId="17" xfId="0" applyNumberFormat="1" applyFont="1" applyFill="1" applyBorder="1" applyAlignment="1">
      <alignment horizontal="left" vertical="top"/>
    </xf>
    <xf numFmtId="2" fontId="7" fillId="0" borderId="15" xfId="61" applyNumberFormat="1" applyFont="1" applyFill="1" applyBorder="1" applyAlignment="1">
      <alignment horizontal="right" vertical="top"/>
      <protection/>
    </xf>
    <xf numFmtId="2" fontId="7" fillId="0" borderId="26" xfId="60" applyNumberFormat="1" applyFont="1" applyFill="1" applyBorder="1" applyAlignment="1">
      <alignment horizontal="right" vertical="top"/>
      <protection/>
    </xf>
    <xf numFmtId="0" fontId="4" fillId="0" borderId="15" xfId="61" applyNumberFormat="1" applyFont="1" applyFill="1" applyBorder="1" applyAlignment="1">
      <alignment horizontal="left" vertical="top" wrapText="1"/>
      <protection/>
    </xf>
    <xf numFmtId="2" fontId="7" fillId="0" borderId="15" xfId="60" applyNumberFormat="1" applyFont="1" applyFill="1" applyBorder="1" applyAlignment="1">
      <alignment horizontal="right" vertical="top"/>
      <protection/>
    </xf>
    <xf numFmtId="2" fontId="7" fillId="0" borderId="17" xfId="61" applyNumberFormat="1" applyFont="1" applyFill="1" applyBorder="1" applyAlignment="1">
      <alignment horizontal="right" vertical="top"/>
      <protection/>
    </xf>
    <xf numFmtId="2" fontId="7" fillId="0" borderId="23" xfId="61" applyNumberFormat="1" applyFont="1" applyFill="1" applyBorder="1" applyAlignment="1">
      <alignment horizontal="right" vertical="top"/>
      <protection/>
    </xf>
    <xf numFmtId="2" fontId="7" fillId="0" borderId="0" xfId="60" applyNumberFormat="1" applyFont="1" applyFill="1" applyBorder="1" applyAlignment="1">
      <alignment horizontal="right" vertical="top"/>
      <protection/>
    </xf>
    <xf numFmtId="0" fontId="62" fillId="0" borderId="15" xfId="0" applyFont="1" applyFill="1" applyBorder="1" applyAlignment="1">
      <alignment horizontal="center" vertical="top" wrapText="1"/>
    </xf>
    <xf numFmtId="0" fontId="16" fillId="0" borderId="27" xfId="61" applyNumberFormat="1" applyFont="1" applyFill="1" applyBorder="1" applyAlignment="1" applyProtection="1">
      <alignment vertical="center" wrapText="1"/>
      <protection locked="0"/>
    </xf>
    <xf numFmtId="0" fontId="17" fillId="33" borderId="27" xfId="61" applyNumberFormat="1" applyFont="1" applyFill="1" applyBorder="1" applyAlignment="1" applyProtection="1">
      <alignment vertical="center" wrapText="1"/>
      <protection locked="0"/>
    </xf>
    <xf numFmtId="10" fontId="18" fillId="33" borderId="27" xfId="68" applyNumberFormat="1" applyFont="1" applyFill="1" applyBorder="1" applyAlignment="1" applyProtection="1">
      <alignment horizontal="center" vertical="center"/>
      <protection locked="0"/>
    </xf>
    <xf numFmtId="0" fontId="4" fillId="0" borderId="15" xfId="61" applyNumberFormat="1" applyFont="1" applyFill="1" applyBorder="1" applyAlignment="1">
      <alignment vertical="top"/>
      <protection/>
    </xf>
    <xf numFmtId="2" fontId="19" fillId="0" borderId="20" xfId="61" applyNumberFormat="1" applyFont="1" applyFill="1" applyBorder="1" applyAlignment="1">
      <alignment vertical="top"/>
      <protection/>
    </xf>
    <xf numFmtId="2" fontId="14" fillId="0" borderId="28" xfId="61" applyNumberFormat="1" applyFont="1" applyFill="1" applyBorder="1" applyAlignment="1">
      <alignment horizontal="right" vertical="top"/>
      <protection/>
    </xf>
    <xf numFmtId="2" fontId="14" fillId="0" borderId="15" xfId="61" applyNumberFormat="1" applyFont="1" applyFill="1" applyBorder="1" applyAlignment="1">
      <alignment vertical="top"/>
      <protection/>
    </xf>
    <xf numFmtId="0" fontId="4" fillId="0" borderId="15" xfId="61" applyNumberFormat="1" applyFont="1" applyFill="1" applyBorder="1" applyAlignment="1">
      <alignment horizontal="justify" vertical="top" wrapText="1"/>
      <protection/>
    </xf>
    <xf numFmtId="0" fontId="7" fillId="0" borderId="15" xfId="58" applyNumberFormat="1" applyFont="1" applyFill="1" applyBorder="1" applyAlignment="1" applyProtection="1">
      <alignment horizontal="center" vertical="top"/>
      <protection/>
    </xf>
    <xf numFmtId="0" fontId="7" fillId="34" borderId="15" xfId="58" applyNumberFormat="1" applyFont="1" applyFill="1" applyBorder="1" applyAlignment="1" applyProtection="1">
      <alignment horizontal="center" vertical="top"/>
      <protection/>
    </xf>
    <xf numFmtId="0" fontId="14" fillId="0" borderId="13" xfId="61" applyNumberFormat="1" applyFont="1" applyFill="1" applyBorder="1" applyAlignment="1">
      <alignment horizontal="center" vertical="top" wrapText="1"/>
      <protection/>
    </xf>
    <xf numFmtId="0" fontId="7" fillId="35" borderId="13" xfId="61" applyNumberFormat="1" applyFont="1" applyFill="1" applyBorder="1" applyAlignment="1" applyProtection="1">
      <alignment horizontal="left" vertical="top"/>
      <protection locked="0"/>
    </xf>
    <xf numFmtId="0" fontId="11" fillId="0" borderId="13" xfId="58" applyNumberFormat="1" applyFont="1" applyFill="1" applyBorder="1" applyAlignment="1">
      <alignment horizontal="center" vertical="center" wrapText="1"/>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25" xfId="58" applyNumberFormat="1" applyFont="1" applyFill="1" applyBorder="1" applyAlignment="1" applyProtection="1">
      <alignment horizontal="center" wrapText="1"/>
      <protection locked="0"/>
    </xf>
    <xf numFmtId="0" fontId="22" fillId="0" borderId="0" xfId="0" applyFont="1" applyBorder="1" applyAlignment="1">
      <alignment horizontal="center" vertical="center"/>
    </xf>
    <xf numFmtId="0" fontId="0" fillId="0" borderId="0" xfId="0" applyAlignment="1">
      <alignment/>
    </xf>
    <xf numFmtId="2" fontId="62" fillId="0" borderId="15" xfId="0" applyNumberFormat="1" applyFont="1" applyFill="1" applyBorder="1" applyAlignment="1">
      <alignment horizontal="left" vertical="top"/>
    </xf>
    <xf numFmtId="2" fontId="62" fillId="0" borderId="15" xfId="0" applyNumberFormat="1" applyFont="1" applyFill="1" applyBorder="1" applyAlignment="1">
      <alignment vertical="top"/>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295275</xdr:rowOff>
    </xdr:to>
    <xdr:grpSp>
      <xdr:nvGrpSpPr>
        <xdr:cNvPr id="1" name="Group 1"/>
        <xdr:cNvGrpSpPr>
          <a:grpSpLocks/>
        </xdr:cNvGrpSpPr>
      </xdr:nvGrpSpPr>
      <xdr:grpSpPr>
        <a:xfrm>
          <a:off x="66675" y="76200"/>
          <a:ext cx="3086100" cy="219075"/>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35"/>
  <sheetViews>
    <sheetView showGridLines="0" view="pageBreakPreview" zoomScaleNormal="85" zoomScaleSheetLayoutView="100" zoomScalePageLayoutView="0" workbookViewId="0" topLeftCell="A98">
      <selection activeCell="D105" sqref="D105:BC105"/>
    </sheetView>
  </sheetViews>
  <sheetFormatPr defaultColWidth="9.140625" defaultRowHeight="15"/>
  <cols>
    <col min="1" max="1" width="11.57421875" style="1" customWidth="1"/>
    <col min="2" max="2" width="44.421875" style="1" customWidth="1"/>
    <col min="3" max="3" width="10.71093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90" t="str">
        <f>B2&amp;" BoQ"</f>
        <v>Percentage BoQ</v>
      </c>
      <c r="B1" s="90"/>
      <c r="C1" s="90"/>
      <c r="D1" s="90"/>
      <c r="E1" s="90"/>
      <c r="F1" s="90"/>
      <c r="G1" s="90"/>
      <c r="H1" s="90"/>
      <c r="I1" s="90"/>
      <c r="J1" s="90"/>
      <c r="K1" s="90"/>
      <c r="L1" s="9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91" t="s">
        <v>45</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10"/>
      <c r="IF4" s="10"/>
      <c r="IG4" s="10"/>
      <c r="IH4" s="10"/>
      <c r="II4" s="10"/>
    </row>
    <row r="5" spans="1:243" s="9" customFormat="1" ht="30.75" customHeight="1">
      <c r="A5" s="91" t="s">
        <v>112</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10"/>
      <c r="IF5" s="10"/>
      <c r="IG5" s="10"/>
      <c r="IH5" s="10"/>
      <c r="II5" s="10"/>
    </row>
    <row r="6" spans="1:243" s="9" customFormat="1" ht="30.75" customHeight="1">
      <c r="A6" s="91" t="s">
        <v>111</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10"/>
      <c r="IF6" s="10"/>
      <c r="IG6" s="10"/>
      <c r="IH6" s="10"/>
      <c r="II6" s="10"/>
    </row>
    <row r="7" spans="1:243" s="9" customFormat="1" ht="29.25" customHeight="1" hidden="1">
      <c r="A7" s="92" t="s">
        <v>7</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10"/>
      <c r="IF7" s="10"/>
      <c r="IG7" s="10"/>
      <c r="IH7" s="10"/>
      <c r="II7" s="10"/>
    </row>
    <row r="8" spans="1:243" s="12" customFormat="1" ht="70.5" customHeight="1">
      <c r="A8" s="11" t="s">
        <v>42</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3"/>
      <c r="IF8" s="13"/>
      <c r="IG8" s="13"/>
      <c r="IH8" s="13"/>
      <c r="II8" s="13"/>
    </row>
    <row r="9" spans="1:243" s="14" customFormat="1" ht="61.5" customHeight="1">
      <c r="A9" s="89" t="s">
        <v>58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IE9" s="15"/>
      <c r="IF9" s="15"/>
      <c r="IG9" s="15"/>
      <c r="IH9" s="15"/>
      <c r="II9" s="15"/>
    </row>
    <row r="10" spans="1:243" s="17" customFormat="1" ht="18.75" customHeight="1">
      <c r="A10" s="16" t="s">
        <v>8</v>
      </c>
      <c r="B10" s="16" t="s">
        <v>9</v>
      </c>
      <c r="C10" s="16" t="s">
        <v>9</v>
      </c>
      <c r="D10" s="16" t="s">
        <v>8</v>
      </c>
      <c r="E10" s="16" t="s">
        <v>60</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60" customHeight="1">
      <c r="A11" s="16" t="s">
        <v>14</v>
      </c>
      <c r="B11" s="16" t="s">
        <v>15</v>
      </c>
      <c r="C11" s="16" t="s">
        <v>16</v>
      </c>
      <c r="D11" s="16" t="s">
        <v>17</v>
      </c>
      <c r="E11" s="16" t="s">
        <v>18</v>
      </c>
      <c r="F11" s="16" t="s">
        <v>44</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43</v>
      </c>
      <c r="BB11" s="20" t="s">
        <v>31</v>
      </c>
      <c r="BC11" s="20" t="s">
        <v>32</v>
      </c>
      <c r="IE11" s="18"/>
      <c r="IF11" s="18"/>
      <c r="IG11" s="18"/>
      <c r="IH11" s="18"/>
      <c r="II11" s="18"/>
    </row>
    <row r="12" spans="1:243" s="17" customFormat="1" ht="13.5">
      <c r="A12" s="16">
        <v>1</v>
      </c>
      <c r="B12" s="16">
        <v>2</v>
      </c>
      <c r="C12" s="39">
        <v>3</v>
      </c>
      <c r="D12" s="48">
        <v>4</v>
      </c>
      <c r="E12" s="48">
        <v>5</v>
      </c>
      <c r="F12" s="48">
        <v>6</v>
      </c>
      <c r="G12" s="48">
        <v>7</v>
      </c>
      <c r="H12" s="48">
        <v>8</v>
      </c>
      <c r="I12" s="48">
        <v>9</v>
      </c>
      <c r="J12" s="48">
        <v>10</v>
      </c>
      <c r="K12" s="48">
        <v>11</v>
      </c>
      <c r="L12" s="48">
        <v>12</v>
      </c>
      <c r="M12" s="48">
        <v>13</v>
      </c>
      <c r="N12" s="48">
        <v>14</v>
      </c>
      <c r="O12" s="48">
        <v>15</v>
      </c>
      <c r="P12" s="48">
        <v>16</v>
      </c>
      <c r="Q12" s="48">
        <v>17</v>
      </c>
      <c r="R12" s="48">
        <v>18</v>
      </c>
      <c r="S12" s="48">
        <v>19</v>
      </c>
      <c r="T12" s="48">
        <v>20</v>
      </c>
      <c r="U12" s="48">
        <v>21</v>
      </c>
      <c r="V12" s="48">
        <v>22</v>
      </c>
      <c r="W12" s="48">
        <v>23</v>
      </c>
      <c r="X12" s="48">
        <v>24</v>
      </c>
      <c r="Y12" s="48">
        <v>25</v>
      </c>
      <c r="Z12" s="48">
        <v>26</v>
      </c>
      <c r="AA12" s="48">
        <v>27</v>
      </c>
      <c r="AB12" s="48">
        <v>28</v>
      </c>
      <c r="AC12" s="48">
        <v>29</v>
      </c>
      <c r="AD12" s="48">
        <v>30</v>
      </c>
      <c r="AE12" s="48">
        <v>31</v>
      </c>
      <c r="AF12" s="48">
        <v>32</v>
      </c>
      <c r="AG12" s="48">
        <v>33</v>
      </c>
      <c r="AH12" s="48">
        <v>34</v>
      </c>
      <c r="AI12" s="48">
        <v>35</v>
      </c>
      <c r="AJ12" s="48">
        <v>36</v>
      </c>
      <c r="AK12" s="48">
        <v>37</v>
      </c>
      <c r="AL12" s="48">
        <v>38</v>
      </c>
      <c r="AM12" s="48">
        <v>39</v>
      </c>
      <c r="AN12" s="48">
        <v>40</v>
      </c>
      <c r="AO12" s="48">
        <v>41</v>
      </c>
      <c r="AP12" s="48">
        <v>42</v>
      </c>
      <c r="AQ12" s="48">
        <v>43</v>
      </c>
      <c r="AR12" s="48">
        <v>44</v>
      </c>
      <c r="AS12" s="48">
        <v>45</v>
      </c>
      <c r="AT12" s="48">
        <v>46</v>
      </c>
      <c r="AU12" s="48">
        <v>47</v>
      </c>
      <c r="AV12" s="48">
        <v>48</v>
      </c>
      <c r="AW12" s="48">
        <v>49</v>
      </c>
      <c r="AX12" s="48">
        <v>50</v>
      </c>
      <c r="AY12" s="48">
        <v>51</v>
      </c>
      <c r="AZ12" s="48">
        <v>52</v>
      </c>
      <c r="BA12" s="48">
        <v>7</v>
      </c>
      <c r="BB12" s="49">
        <v>54</v>
      </c>
      <c r="BC12" s="16">
        <v>8</v>
      </c>
      <c r="IE12" s="18"/>
      <c r="IF12" s="18"/>
      <c r="IG12" s="18"/>
      <c r="IH12" s="18"/>
      <c r="II12" s="18"/>
    </row>
    <row r="13" spans="1:243" s="21" customFormat="1" ht="16.5" customHeight="1">
      <c r="A13" s="33">
        <v>1</v>
      </c>
      <c r="B13" s="34" t="s">
        <v>113</v>
      </c>
      <c r="C13" s="35"/>
      <c r="D13" s="85"/>
      <c r="E13" s="85"/>
      <c r="F13" s="85"/>
      <c r="G13" s="85"/>
      <c r="H13" s="85"/>
      <c r="I13" s="85"/>
      <c r="J13" s="85"/>
      <c r="K13" s="85"/>
      <c r="L13" s="85"/>
      <c r="M13" s="85"/>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IA13" s="21">
        <v>1</v>
      </c>
      <c r="IB13" s="21" t="s">
        <v>113</v>
      </c>
      <c r="IE13" s="22"/>
      <c r="IF13" s="22" t="s">
        <v>33</v>
      </c>
      <c r="IG13" s="22" t="s">
        <v>34</v>
      </c>
      <c r="IH13" s="22">
        <v>10</v>
      </c>
      <c r="II13" s="22" t="s">
        <v>35</v>
      </c>
    </row>
    <row r="14" spans="1:243" s="21" customFormat="1" ht="159" customHeight="1">
      <c r="A14" s="33">
        <v>1.01</v>
      </c>
      <c r="B14" s="34" t="s">
        <v>114</v>
      </c>
      <c r="C14" s="35"/>
      <c r="D14" s="85"/>
      <c r="E14" s="85"/>
      <c r="F14" s="85"/>
      <c r="G14" s="85"/>
      <c r="H14" s="85"/>
      <c r="I14" s="85"/>
      <c r="J14" s="85"/>
      <c r="K14" s="85"/>
      <c r="L14" s="85"/>
      <c r="M14" s="85"/>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IA14" s="21">
        <v>1.01</v>
      </c>
      <c r="IB14" s="21" t="s">
        <v>114</v>
      </c>
      <c r="IE14" s="22"/>
      <c r="IF14" s="22"/>
      <c r="IG14" s="22"/>
      <c r="IH14" s="22"/>
      <c r="II14" s="22"/>
    </row>
    <row r="15" spans="1:243" s="21" customFormat="1" ht="15.75">
      <c r="A15" s="33">
        <v>1.02</v>
      </c>
      <c r="B15" s="34" t="s">
        <v>115</v>
      </c>
      <c r="C15" s="35"/>
      <c r="D15" s="85"/>
      <c r="E15" s="85"/>
      <c r="F15" s="85"/>
      <c r="G15" s="85"/>
      <c r="H15" s="85"/>
      <c r="I15" s="85"/>
      <c r="J15" s="85"/>
      <c r="K15" s="85"/>
      <c r="L15" s="85"/>
      <c r="M15" s="85"/>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IA15" s="21">
        <v>1.02</v>
      </c>
      <c r="IB15" s="21" t="s">
        <v>115</v>
      </c>
      <c r="IE15" s="22"/>
      <c r="IF15" s="22"/>
      <c r="IG15" s="22"/>
      <c r="IH15" s="22"/>
      <c r="II15" s="22"/>
    </row>
    <row r="16" spans="1:243" s="21" customFormat="1" ht="34.5" customHeight="1">
      <c r="A16" s="33">
        <v>1.03</v>
      </c>
      <c r="B16" s="34" t="s">
        <v>116</v>
      </c>
      <c r="C16" s="38"/>
      <c r="D16" s="35">
        <v>19</v>
      </c>
      <c r="E16" s="76" t="s">
        <v>109</v>
      </c>
      <c r="F16" s="96">
        <v>319.33</v>
      </c>
      <c r="G16" s="54"/>
      <c r="H16" s="55"/>
      <c r="I16" s="56" t="s">
        <v>36</v>
      </c>
      <c r="J16" s="57">
        <f>IF(I16="Less(-)",-1,1)</f>
        <v>1</v>
      </c>
      <c r="K16" s="55" t="s">
        <v>37</v>
      </c>
      <c r="L16" s="55" t="s">
        <v>4</v>
      </c>
      <c r="M16" s="58"/>
      <c r="N16" s="66"/>
      <c r="O16" s="66"/>
      <c r="P16" s="67"/>
      <c r="Q16" s="66"/>
      <c r="R16" s="66"/>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74">
        <f>total_amount_ba($B$2,$D$2,D16,F16,J16,K16,M16)</f>
        <v>6067.27</v>
      </c>
      <c r="BB16" s="75">
        <f>BA16+SUM(N16:AZ16)</f>
        <v>6067.27</v>
      </c>
      <c r="BC16" s="84" t="str">
        <f>SpellNumber(L16,BB16)</f>
        <v>INR  Six Thousand  &amp;Sixty Seven  and Paise Twenty Seven Only</v>
      </c>
      <c r="IA16" s="21">
        <v>1.03</v>
      </c>
      <c r="IB16" s="21" t="s">
        <v>116</v>
      </c>
      <c r="ID16" s="21">
        <v>19</v>
      </c>
      <c r="IE16" s="22" t="s">
        <v>109</v>
      </c>
      <c r="IF16" s="22"/>
      <c r="IG16" s="22"/>
      <c r="IH16" s="22"/>
      <c r="II16" s="22"/>
    </row>
    <row r="17" spans="1:243" s="21" customFormat="1" ht="62.25" customHeight="1">
      <c r="A17" s="33">
        <v>1.04</v>
      </c>
      <c r="B17" s="34" t="s">
        <v>117</v>
      </c>
      <c r="C17" s="35"/>
      <c r="D17" s="85"/>
      <c r="E17" s="85"/>
      <c r="F17" s="85"/>
      <c r="G17" s="85"/>
      <c r="H17" s="85"/>
      <c r="I17" s="85"/>
      <c r="J17" s="85"/>
      <c r="K17" s="85"/>
      <c r="L17" s="85"/>
      <c r="M17" s="85"/>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IA17" s="21">
        <v>1.04</v>
      </c>
      <c r="IB17" s="21" t="s">
        <v>117</v>
      </c>
      <c r="IE17" s="22"/>
      <c r="IF17" s="22"/>
      <c r="IG17" s="22"/>
      <c r="IH17" s="22"/>
      <c r="II17" s="22"/>
    </row>
    <row r="18" spans="1:243" s="21" customFormat="1" ht="28.5">
      <c r="A18" s="33">
        <v>1.05</v>
      </c>
      <c r="B18" s="34" t="s">
        <v>115</v>
      </c>
      <c r="C18" s="35"/>
      <c r="D18" s="35">
        <v>40</v>
      </c>
      <c r="E18" s="76" t="s">
        <v>46</v>
      </c>
      <c r="F18" s="96">
        <v>21.35</v>
      </c>
      <c r="G18" s="50"/>
      <c r="H18" s="44"/>
      <c r="I18" s="45" t="s">
        <v>36</v>
      </c>
      <c r="J18" s="46">
        <f>IF(I18="Less(-)",-1,1)</f>
        <v>1</v>
      </c>
      <c r="K18" s="44" t="s">
        <v>37</v>
      </c>
      <c r="L18" s="44" t="s">
        <v>4</v>
      </c>
      <c r="M18" s="47"/>
      <c r="N18" s="64"/>
      <c r="O18" s="64"/>
      <c r="P18" s="65"/>
      <c r="Q18" s="64"/>
      <c r="R18" s="64"/>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73">
        <f>total_amount_ba($B$2,$D$2,D18,F18,J18,K18,M18)</f>
        <v>854</v>
      </c>
      <c r="BB18" s="70">
        <f>BA18+SUM(N18:AZ18)</f>
        <v>854</v>
      </c>
      <c r="BC18" s="84" t="str">
        <f>SpellNumber(L18,BB18)</f>
        <v>INR  Eight Hundred &amp; Fifty Four  Only</v>
      </c>
      <c r="IA18" s="21">
        <v>1.05</v>
      </c>
      <c r="IB18" s="21" t="s">
        <v>115</v>
      </c>
      <c r="ID18" s="21">
        <v>40</v>
      </c>
      <c r="IE18" s="22" t="s">
        <v>46</v>
      </c>
      <c r="IF18" s="22"/>
      <c r="IG18" s="22"/>
      <c r="IH18" s="22"/>
      <c r="II18" s="22"/>
    </row>
    <row r="19" spans="1:243" s="21" customFormat="1" ht="15.75">
      <c r="A19" s="33">
        <v>2</v>
      </c>
      <c r="B19" s="34" t="s">
        <v>118</v>
      </c>
      <c r="C19" s="35"/>
      <c r="D19" s="85"/>
      <c r="E19" s="85"/>
      <c r="F19" s="85"/>
      <c r="G19" s="85"/>
      <c r="H19" s="85"/>
      <c r="I19" s="85"/>
      <c r="J19" s="85"/>
      <c r="K19" s="85"/>
      <c r="L19" s="85"/>
      <c r="M19" s="85"/>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IA19" s="21">
        <v>2</v>
      </c>
      <c r="IB19" s="21" t="s">
        <v>118</v>
      </c>
      <c r="IE19" s="22"/>
      <c r="IF19" s="22"/>
      <c r="IG19" s="22"/>
      <c r="IH19" s="22"/>
      <c r="II19" s="22"/>
    </row>
    <row r="20" spans="1:243" s="21" customFormat="1" ht="236.25">
      <c r="A20" s="33">
        <v>2.01</v>
      </c>
      <c r="B20" s="34" t="s">
        <v>119</v>
      </c>
      <c r="C20" s="35"/>
      <c r="D20" s="85"/>
      <c r="E20" s="85"/>
      <c r="F20" s="85"/>
      <c r="G20" s="85"/>
      <c r="H20" s="85"/>
      <c r="I20" s="85"/>
      <c r="J20" s="85"/>
      <c r="K20" s="85"/>
      <c r="L20" s="85"/>
      <c r="M20" s="85"/>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IA20" s="21">
        <v>2.01</v>
      </c>
      <c r="IB20" s="21" t="s">
        <v>119</v>
      </c>
      <c r="IE20" s="22"/>
      <c r="IF20" s="22"/>
      <c r="IG20" s="22"/>
      <c r="IH20" s="22"/>
      <c r="II20" s="22"/>
    </row>
    <row r="21" spans="1:243" s="21" customFormat="1" ht="78.75">
      <c r="A21" s="33">
        <v>2.02</v>
      </c>
      <c r="B21" s="34" t="s">
        <v>120</v>
      </c>
      <c r="C21" s="35"/>
      <c r="D21" s="35">
        <v>1.75</v>
      </c>
      <c r="E21" s="76" t="s">
        <v>48</v>
      </c>
      <c r="F21" s="96">
        <v>7500</v>
      </c>
      <c r="G21" s="50"/>
      <c r="H21" s="44"/>
      <c r="I21" s="45" t="s">
        <v>36</v>
      </c>
      <c r="J21" s="46">
        <f>IF(I21="Less(-)",-1,1)</f>
        <v>1</v>
      </c>
      <c r="K21" s="44" t="s">
        <v>37</v>
      </c>
      <c r="L21" s="44" t="s">
        <v>4</v>
      </c>
      <c r="M21" s="47"/>
      <c r="N21" s="64"/>
      <c r="O21" s="64"/>
      <c r="P21" s="65"/>
      <c r="Q21" s="64"/>
      <c r="R21" s="64"/>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73">
        <f>total_amount_ba($B$2,$D$2,D21,F21,J21,K21,M21)</f>
        <v>13125</v>
      </c>
      <c r="BB21" s="70">
        <f>BA21+SUM(N21:AZ21)</f>
        <v>13125</v>
      </c>
      <c r="BC21" s="84" t="str">
        <f>SpellNumber(L21,BB21)</f>
        <v>INR  Thirteen Thousand One Hundred &amp; Twenty Five  Only</v>
      </c>
      <c r="IA21" s="21">
        <v>2.02</v>
      </c>
      <c r="IB21" s="21" t="s">
        <v>120</v>
      </c>
      <c r="ID21" s="21">
        <v>1.75</v>
      </c>
      <c r="IE21" s="22" t="s">
        <v>48</v>
      </c>
      <c r="IF21" s="22"/>
      <c r="IG21" s="22"/>
      <c r="IH21" s="22"/>
      <c r="II21" s="22"/>
    </row>
    <row r="22" spans="1:243" s="21" customFormat="1" ht="267.75">
      <c r="A22" s="33">
        <v>2.03</v>
      </c>
      <c r="B22" s="34" t="s">
        <v>121</v>
      </c>
      <c r="C22" s="35"/>
      <c r="D22" s="35">
        <v>11</v>
      </c>
      <c r="E22" s="76" t="s">
        <v>46</v>
      </c>
      <c r="F22" s="96">
        <v>538.4</v>
      </c>
      <c r="G22" s="50"/>
      <c r="H22" s="44"/>
      <c r="I22" s="45" t="s">
        <v>36</v>
      </c>
      <c r="J22" s="46">
        <f>IF(I22="Less(-)",-1,1)</f>
        <v>1</v>
      </c>
      <c r="K22" s="44" t="s">
        <v>37</v>
      </c>
      <c r="L22" s="44" t="s">
        <v>4</v>
      </c>
      <c r="M22" s="47"/>
      <c r="N22" s="64"/>
      <c r="O22" s="64"/>
      <c r="P22" s="65"/>
      <c r="Q22" s="64"/>
      <c r="R22" s="64"/>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73">
        <f>total_amount_ba($B$2,$D$2,D22,F22,J22,K22,M22)</f>
        <v>5922.4</v>
      </c>
      <c r="BB22" s="70">
        <f>BA22+SUM(N22:AZ22)</f>
        <v>5922.4</v>
      </c>
      <c r="BC22" s="84" t="str">
        <f>SpellNumber(L22,BB22)</f>
        <v>INR  Five Thousand Nine Hundred &amp; Twenty Two  and Paise Forty Only</v>
      </c>
      <c r="IA22" s="21">
        <v>2.03</v>
      </c>
      <c r="IB22" s="21" t="s">
        <v>121</v>
      </c>
      <c r="ID22" s="21">
        <v>11</v>
      </c>
      <c r="IE22" s="22" t="s">
        <v>46</v>
      </c>
      <c r="IF22" s="22"/>
      <c r="IG22" s="22"/>
      <c r="IH22" s="22"/>
      <c r="II22" s="22"/>
    </row>
    <row r="23" spans="1:243" s="21" customFormat="1" ht="15.75">
      <c r="A23" s="33">
        <v>3</v>
      </c>
      <c r="B23" s="34" t="s">
        <v>122</v>
      </c>
      <c r="C23" s="35"/>
      <c r="D23" s="85"/>
      <c r="E23" s="85"/>
      <c r="F23" s="85"/>
      <c r="G23" s="85"/>
      <c r="H23" s="85"/>
      <c r="I23" s="85"/>
      <c r="J23" s="85"/>
      <c r="K23" s="85"/>
      <c r="L23" s="85"/>
      <c r="M23" s="85"/>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IA23" s="21">
        <v>3</v>
      </c>
      <c r="IB23" s="21" t="s">
        <v>122</v>
      </c>
      <c r="IE23" s="22"/>
      <c r="IF23" s="22"/>
      <c r="IG23" s="22"/>
      <c r="IH23" s="22"/>
      <c r="II23" s="22"/>
    </row>
    <row r="24" spans="1:243" s="21" customFormat="1" ht="63">
      <c r="A24" s="33">
        <v>3.01</v>
      </c>
      <c r="B24" s="34" t="s">
        <v>123</v>
      </c>
      <c r="C24" s="35"/>
      <c r="D24" s="85"/>
      <c r="E24" s="85"/>
      <c r="F24" s="85"/>
      <c r="G24" s="85"/>
      <c r="H24" s="85"/>
      <c r="I24" s="85"/>
      <c r="J24" s="85"/>
      <c r="K24" s="85"/>
      <c r="L24" s="85"/>
      <c r="M24" s="85"/>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IA24" s="21">
        <v>3.01</v>
      </c>
      <c r="IB24" s="21" t="s">
        <v>123</v>
      </c>
      <c r="IE24" s="22"/>
      <c r="IF24" s="22"/>
      <c r="IG24" s="22"/>
      <c r="IH24" s="22"/>
      <c r="II24" s="22"/>
    </row>
    <row r="25" spans="1:243" s="21" customFormat="1" ht="42.75">
      <c r="A25" s="33">
        <v>3.02</v>
      </c>
      <c r="B25" s="34" t="s">
        <v>124</v>
      </c>
      <c r="C25" s="35"/>
      <c r="D25" s="35">
        <v>0.45</v>
      </c>
      <c r="E25" s="76" t="s">
        <v>48</v>
      </c>
      <c r="F25" s="96">
        <v>5398.9</v>
      </c>
      <c r="G25" s="50"/>
      <c r="H25" s="44"/>
      <c r="I25" s="45" t="s">
        <v>36</v>
      </c>
      <c r="J25" s="46">
        <f>IF(I25="Less(-)",-1,1)</f>
        <v>1</v>
      </c>
      <c r="K25" s="44" t="s">
        <v>37</v>
      </c>
      <c r="L25" s="44" t="s">
        <v>4</v>
      </c>
      <c r="M25" s="47"/>
      <c r="N25" s="64"/>
      <c r="O25" s="64"/>
      <c r="P25" s="65"/>
      <c r="Q25" s="64"/>
      <c r="R25" s="64"/>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73">
        <f>total_amount_ba($B$2,$D$2,D25,F25,J25,K25,M25)</f>
        <v>2429.51</v>
      </c>
      <c r="BB25" s="70">
        <f>BA25+SUM(N25:AZ25)</f>
        <v>2429.51</v>
      </c>
      <c r="BC25" s="84" t="str">
        <f>SpellNumber(L25,BB25)</f>
        <v>INR  Two Thousand Four Hundred &amp; Twenty Nine  and Paise Fifty One Only</v>
      </c>
      <c r="IA25" s="21">
        <v>3.02</v>
      </c>
      <c r="IB25" s="21" t="s">
        <v>124</v>
      </c>
      <c r="ID25" s="21">
        <v>0.45</v>
      </c>
      <c r="IE25" s="22" t="s">
        <v>48</v>
      </c>
      <c r="IF25" s="22"/>
      <c r="IG25" s="22"/>
      <c r="IH25" s="22"/>
      <c r="II25" s="22"/>
    </row>
    <row r="26" spans="1:243" s="21" customFormat="1" ht="78.75">
      <c r="A26" s="33">
        <v>3.03</v>
      </c>
      <c r="B26" s="34" t="s">
        <v>125</v>
      </c>
      <c r="C26" s="35"/>
      <c r="D26" s="85"/>
      <c r="E26" s="85"/>
      <c r="F26" s="85"/>
      <c r="G26" s="85"/>
      <c r="H26" s="85"/>
      <c r="I26" s="85"/>
      <c r="J26" s="85"/>
      <c r="K26" s="85"/>
      <c r="L26" s="85"/>
      <c r="M26" s="85"/>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IA26" s="21">
        <v>3.03</v>
      </c>
      <c r="IB26" s="21" t="s">
        <v>125</v>
      </c>
      <c r="IE26" s="22"/>
      <c r="IF26" s="22"/>
      <c r="IG26" s="22"/>
      <c r="IH26" s="22"/>
      <c r="II26" s="22"/>
    </row>
    <row r="27" spans="1:243" s="21" customFormat="1" ht="42.75">
      <c r="A27" s="33">
        <v>3.04</v>
      </c>
      <c r="B27" s="34" t="s">
        <v>124</v>
      </c>
      <c r="C27" s="35"/>
      <c r="D27" s="35">
        <v>0.2</v>
      </c>
      <c r="E27" s="76" t="s">
        <v>48</v>
      </c>
      <c r="F27" s="96">
        <v>6655.37</v>
      </c>
      <c r="G27" s="50"/>
      <c r="H27" s="44"/>
      <c r="I27" s="45" t="s">
        <v>36</v>
      </c>
      <c r="J27" s="46">
        <f>IF(I27="Less(-)",-1,1)</f>
        <v>1</v>
      </c>
      <c r="K27" s="44" t="s">
        <v>37</v>
      </c>
      <c r="L27" s="44" t="s">
        <v>4</v>
      </c>
      <c r="M27" s="47"/>
      <c r="N27" s="64"/>
      <c r="O27" s="64"/>
      <c r="P27" s="65"/>
      <c r="Q27" s="64"/>
      <c r="R27" s="64"/>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73">
        <f>total_amount_ba($B$2,$D$2,D27,F27,J27,K27,M27)</f>
        <v>1331.07</v>
      </c>
      <c r="BB27" s="70">
        <f>BA27+SUM(N27:AZ27)</f>
        <v>1331.07</v>
      </c>
      <c r="BC27" s="84" t="str">
        <f>SpellNumber(L27,BB27)</f>
        <v>INR  One Thousand Three Hundred &amp; Thirty One  and Paise Seven Only</v>
      </c>
      <c r="IA27" s="21">
        <v>3.04</v>
      </c>
      <c r="IB27" s="21" t="s">
        <v>124</v>
      </c>
      <c r="ID27" s="21">
        <v>0.2</v>
      </c>
      <c r="IE27" s="22" t="s">
        <v>48</v>
      </c>
      <c r="IF27" s="22"/>
      <c r="IG27" s="22"/>
      <c r="IH27" s="22"/>
      <c r="II27" s="22"/>
    </row>
    <row r="28" spans="1:243" s="21" customFormat="1" ht="94.5">
      <c r="A28" s="33">
        <v>3.05</v>
      </c>
      <c r="B28" s="34" t="s">
        <v>126</v>
      </c>
      <c r="C28" s="35"/>
      <c r="D28" s="35">
        <v>11</v>
      </c>
      <c r="E28" s="76" t="s">
        <v>109</v>
      </c>
      <c r="F28" s="96">
        <v>45.59</v>
      </c>
      <c r="G28" s="50"/>
      <c r="H28" s="44"/>
      <c r="I28" s="45" t="s">
        <v>36</v>
      </c>
      <c r="J28" s="46">
        <f>IF(I28="Less(-)",-1,1)</f>
        <v>1</v>
      </c>
      <c r="K28" s="44" t="s">
        <v>37</v>
      </c>
      <c r="L28" s="44" t="s">
        <v>4</v>
      </c>
      <c r="M28" s="47"/>
      <c r="N28" s="64"/>
      <c r="O28" s="64"/>
      <c r="P28" s="65"/>
      <c r="Q28" s="64"/>
      <c r="R28" s="64"/>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73">
        <f>total_amount_ba($B$2,$D$2,D28,F28,J28,K28,M28)</f>
        <v>501.49</v>
      </c>
      <c r="BB28" s="70">
        <f>BA28+SUM(N28:AZ28)</f>
        <v>501.49</v>
      </c>
      <c r="BC28" s="84" t="str">
        <f>SpellNumber(L28,BB28)</f>
        <v>INR  Five Hundred &amp; One  and Paise Forty Nine Only</v>
      </c>
      <c r="IA28" s="21">
        <v>3.05</v>
      </c>
      <c r="IB28" s="21" t="s">
        <v>126</v>
      </c>
      <c r="ID28" s="21">
        <v>11</v>
      </c>
      <c r="IE28" s="22" t="s">
        <v>109</v>
      </c>
      <c r="IF28" s="22"/>
      <c r="IG28" s="22"/>
      <c r="IH28" s="22"/>
      <c r="II28" s="22"/>
    </row>
    <row r="29" spans="1:243" s="21" customFormat="1" ht="15.75">
      <c r="A29" s="33">
        <v>4</v>
      </c>
      <c r="B29" s="34" t="s">
        <v>66</v>
      </c>
      <c r="C29" s="35"/>
      <c r="D29" s="85"/>
      <c r="E29" s="85"/>
      <c r="F29" s="85"/>
      <c r="G29" s="85"/>
      <c r="H29" s="85"/>
      <c r="I29" s="85"/>
      <c r="J29" s="85"/>
      <c r="K29" s="85"/>
      <c r="L29" s="85"/>
      <c r="M29" s="85"/>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IA29" s="21">
        <v>4</v>
      </c>
      <c r="IB29" s="21" t="s">
        <v>66</v>
      </c>
      <c r="IE29" s="22"/>
      <c r="IF29" s="22"/>
      <c r="IG29" s="22"/>
      <c r="IH29" s="22"/>
      <c r="II29" s="22"/>
    </row>
    <row r="30" spans="1:243" s="21" customFormat="1" ht="236.25">
      <c r="A30" s="33">
        <v>4.01</v>
      </c>
      <c r="B30" s="34" t="s">
        <v>67</v>
      </c>
      <c r="C30" s="35"/>
      <c r="D30" s="35">
        <v>20</v>
      </c>
      <c r="E30" s="76" t="s">
        <v>46</v>
      </c>
      <c r="F30" s="96">
        <v>903.38</v>
      </c>
      <c r="G30" s="50"/>
      <c r="H30" s="44"/>
      <c r="I30" s="45" t="s">
        <v>36</v>
      </c>
      <c r="J30" s="46">
        <f>IF(I30="Less(-)",-1,1)</f>
        <v>1</v>
      </c>
      <c r="K30" s="44" t="s">
        <v>37</v>
      </c>
      <c r="L30" s="44" t="s">
        <v>4</v>
      </c>
      <c r="M30" s="47"/>
      <c r="N30" s="64"/>
      <c r="O30" s="64"/>
      <c r="P30" s="65"/>
      <c r="Q30" s="64"/>
      <c r="R30" s="64"/>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73">
        <f>total_amount_ba($B$2,$D$2,D30,F30,J30,K30,M30)</f>
        <v>18067.6</v>
      </c>
      <c r="BB30" s="70">
        <f>BA30+SUM(N30:AZ30)</f>
        <v>18067.6</v>
      </c>
      <c r="BC30" s="84" t="str">
        <f>SpellNumber(L30,BB30)</f>
        <v>INR  Eighteen Thousand  &amp;Sixty Seven  and Paise Sixty Only</v>
      </c>
      <c r="IA30" s="21">
        <v>4.01</v>
      </c>
      <c r="IB30" s="21" t="s">
        <v>67</v>
      </c>
      <c r="ID30" s="21">
        <v>20</v>
      </c>
      <c r="IE30" s="22" t="s">
        <v>46</v>
      </c>
      <c r="IF30" s="22"/>
      <c r="IG30" s="22"/>
      <c r="IH30" s="22"/>
      <c r="II30" s="22"/>
    </row>
    <row r="31" spans="1:243" s="21" customFormat="1" ht="15.75">
      <c r="A31" s="33">
        <v>5</v>
      </c>
      <c r="B31" s="34" t="s">
        <v>61</v>
      </c>
      <c r="C31" s="35"/>
      <c r="D31" s="85"/>
      <c r="E31" s="85"/>
      <c r="F31" s="85"/>
      <c r="G31" s="85"/>
      <c r="H31" s="85"/>
      <c r="I31" s="85"/>
      <c r="J31" s="85"/>
      <c r="K31" s="85"/>
      <c r="L31" s="85"/>
      <c r="M31" s="85"/>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IA31" s="21">
        <v>5</v>
      </c>
      <c r="IB31" s="21" t="s">
        <v>61</v>
      </c>
      <c r="IE31" s="22"/>
      <c r="IF31" s="22"/>
      <c r="IG31" s="22"/>
      <c r="IH31" s="22"/>
      <c r="II31" s="22"/>
    </row>
    <row r="32" spans="1:243" s="21" customFormat="1" ht="94.5">
      <c r="A32" s="33">
        <v>5.01</v>
      </c>
      <c r="B32" s="34" t="s">
        <v>127</v>
      </c>
      <c r="C32" s="35"/>
      <c r="D32" s="85"/>
      <c r="E32" s="85"/>
      <c r="F32" s="85"/>
      <c r="G32" s="85"/>
      <c r="H32" s="85"/>
      <c r="I32" s="85"/>
      <c r="J32" s="85"/>
      <c r="K32" s="85"/>
      <c r="L32" s="85"/>
      <c r="M32" s="85"/>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IA32" s="21">
        <v>5.01</v>
      </c>
      <c r="IB32" s="21" t="s">
        <v>127</v>
      </c>
      <c r="IE32" s="22"/>
      <c r="IF32" s="22"/>
      <c r="IG32" s="22"/>
      <c r="IH32" s="22"/>
      <c r="II32" s="22"/>
    </row>
    <row r="33" spans="1:243" s="21" customFormat="1" ht="28.5">
      <c r="A33" s="33">
        <v>5.02</v>
      </c>
      <c r="B33" s="34" t="s">
        <v>128</v>
      </c>
      <c r="C33" s="35"/>
      <c r="D33" s="35">
        <v>12</v>
      </c>
      <c r="E33" s="76" t="s">
        <v>50</v>
      </c>
      <c r="F33" s="96">
        <v>50.99</v>
      </c>
      <c r="G33" s="50"/>
      <c r="H33" s="44"/>
      <c r="I33" s="45" t="s">
        <v>36</v>
      </c>
      <c r="J33" s="46">
        <f>IF(I33="Less(-)",-1,1)</f>
        <v>1</v>
      </c>
      <c r="K33" s="44" t="s">
        <v>37</v>
      </c>
      <c r="L33" s="44" t="s">
        <v>4</v>
      </c>
      <c r="M33" s="47"/>
      <c r="N33" s="64"/>
      <c r="O33" s="64"/>
      <c r="P33" s="65"/>
      <c r="Q33" s="64"/>
      <c r="R33" s="64"/>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73">
        <f>total_amount_ba($B$2,$D$2,D33,F33,J33,K33,M33)</f>
        <v>611.88</v>
      </c>
      <c r="BB33" s="70">
        <f>BA33+SUM(N33:AZ33)</f>
        <v>611.88</v>
      </c>
      <c r="BC33" s="84" t="str">
        <f>SpellNumber(L33,BB33)</f>
        <v>INR  Six Hundred &amp; Eleven  and Paise Eighty Eight Only</v>
      </c>
      <c r="IA33" s="21">
        <v>5.02</v>
      </c>
      <c r="IB33" s="21" t="s">
        <v>128</v>
      </c>
      <c r="ID33" s="21">
        <v>12</v>
      </c>
      <c r="IE33" s="22" t="s">
        <v>50</v>
      </c>
      <c r="IF33" s="22"/>
      <c r="IG33" s="22"/>
      <c r="IH33" s="22"/>
      <c r="II33" s="22"/>
    </row>
    <row r="34" spans="1:243" s="21" customFormat="1" ht="94.5">
      <c r="A34" s="33">
        <v>5.03</v>
      </c>
      <c r="B34" s="34" t="s">
        <v>129</v>
      </c>
      <c r="C34" s="35"/>
      <c r="D34" s="85"/>
      <c r="E34" s="85"/>
      <c r="F34" s="85"/>
      <c r="G34" s="85"/>
      <c r="H34" s="85"/>
      <c r="I34" s="85"/>
      <c r="J34" s="85"/>
      <c r="K34" s="85"/>
      <c r="L34" s="85"/>
      <c r="M34" s="85"/>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IA34" s="21">
        <v>5.03</v>
      </c>
      <c r="IB34" s="21" t="s">
        <v>129</v>
      </c>
      <c r="IE34" s="22"/>
      <c r="IF34" s="22"/>
      <c r="IG34" s="22"/>
      <c r="IH34" s="22"/>
      <c r="II34" s="22"/>
    </row>
    <row r="35" spans="1:243" s="21" customFormat="1" ht="28.5">
      <c r="A35" s="33">
        <v>5.04</v>
      </c>
      <c r="B35" s="34" t="s">
        <v>130</v>
      </c>
      <c r="C35" s="35"/>
      <c r="D35" s="35">
        <v>12</v>
      </c>
      <c r="E35" s="76" t="s">
        <v>50</v>
      </c>
      <c r="F35" s="96">
        <v>46.34</v>
      </c>
      <c r="G35" s="50"/>
      <c r="H35" s="44"/>
      <c r="I35" s="45" t="s">
        <v>36</v>
      </c>
      <c r="J35" s="46">
        <f>IF(I35="Less(-)",-1,1)</f>
        <v>1</v>
      </c>
      <c r="K35" s="44" t="s">
        <v>37</v>
      </c>
      <c r="L35" s="44" t="s">
        <v>4</v>
      </c>
      <c r="M35" s="47"/>
      <c r="N35" s="64"/>
      <c r="O35" s="64"/>
      <c r="P35" s="65"/>
      <c r="Q35" s="64"/>
      <c r="R35" s="64"/>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73">
        <f>total_amount_ba($B$2,$D$2,D35,F35,J35,K35,M35)</f>
        <v>556.08</v>
      </c>
      <c r="BB35" s="70">
        <f>BA35+SUM(N35:AZ35)</f>
        <v>556.08</v>
      </c>
      <c r="BC35" s="84" t="str">
        <f>SpellNumber(L35,BB35)</f>
        <v>INR  Five Hundred &amp; Fifty Six  and Paise Eight Only</v>
      </c>
      <c r="IA35" s="21">
        <v>5.04</v>
      </c>
      <c r="IB35" s="21" t="s">
        <v>130</v>
      </c>
      <c r="ID35" s="21">
        <v>12</v>
      </c>
      <c r="IE35" s="22" t="s">
        <v>50</v>
      </c>
      <c r="IF35" s="22"/>
      <c r="IG35" s="22"/>
      <c r="IH35" s="22"/>
      <c r="II35" s="22"/>
    </row>
    <row r="36" spans="1:243" s="21" customFormat="1" ht="209.25" customHeight="1">
      <c r="A36" s="33">
        <v>5.05</v>
      </c>
      <c r="B36" s="34" t="s">
        <v>131</v>
      </c>
      <c r="C36" s="35"/>
      <c r="D36" s="85"/>
      <c r="E36" s="85"/>
      <c r="F36" s="85"/>
      <c r="G36" s="85"/>
      <c r="H36" s="85"/>
      <c r="I36" s="85"/>
      <c r="J36" s="85"/>
      <c r="K36" s="85"/>
      <c r="L36" s="85"/>
      <c r="M36" s="85"/>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IA36" s="21">
        <v>5.05</v>
      </c>
      <c r="IB36" s="21" t="s">
        <v>131</v>
      </c>
      <c r="IE36" s="22"/>
      <c r="IF36" s="22"/>
      <c r="IG36" s="22"/>
      <c r="IH36" s="22"/>
      <c r="II36" s="22"/>
    </row>
    <row r="37" spans="1:243" s="21" customFormat="1" ht="31.5">
      <c r="A37" s="33">
        <v>5.06</v>
      </c>
      <c r="B37" s="34" t="s">
        <v>132</v>
      </c>
      <c r="C37" s="35"/>
      <c r="D37" s="35">
        <v>2</v>
      </c>
      <c r="E37" s="76" t="s">
        <v>109</v>
      </c>
      <c r="F37" s="96">
        <v>194.34</v>
      </c>
      <c r="G37" s="50"/>
      <c r="H37" s="44"/>
      <c r="I37" s="45" t="s">
        <v>36</v>
      </c>
      <c r="J37" s="46">
        <f>IF(I37="Less(-)",-1,1)</f>
        <v>1</v>
      </c>
      <c r="K37" s="44" t="s">
        <v>37</v>
      </c>
      <c r="L37" s="44" t="s">
        <v>4</v>
      </c>
      <c r="M37" s="47"/>
      <c r="N37" s="64"/>
      <c r="O37" s="64"/>
      <c r="P37" s="65"/>
      <c r="Q37" s="64"/>
      <c r="R37" s="64"/>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73">
        <f>total_amount_ba($B$2,$D$2,D37,F37,J37,K37,M37)</f>
        <v>388.68</v>
      </c>
      <c r="BB37" s="70">
        <f>BA37+SUM(N37:AZ37)</f>
        <v>388.68</v>
      </c>
      <c r="BC37" s="84" t="str">
        <f>SpellNumber(L37,BB37)</f>
        <v>INR  Three Hundred &amp; Eighty Eight  and Paise Sixty Eight Only</v>
      </c>
      <c r="IA37" s="21">
        <v>5.06</v>
      </c>
      <c r="IB37" s="21" t="s">
        <v>132</v>
      </c>
      <c r="ID37" s="21">
        <v>2</v>
      </c>
      <c r="IE37" s="22" t="s">
        <v>109</v>
      </c>
      <c r="IF37" s="22"/>
      <c r="IG37" s="22"/>
      <c r="IH37" s="22"/>
      <c r="II37" s="22"/>
    </row>
    <row r="38" spans="1:243" s="21" customFormat="1" ht="31.5">
      <c r="A38" s="33">
        <v>5.07</v>
      </c>
      <c r="B38" s="34" t="s">
        <v>133</v>
      </c>
      <c r="C38" s="35"/>
      <c r="D38" s="85"/>
      <c r="E38" s="85"/>
      <c r="F38" s="85"/>
      <c r="G38" s="85"/>
      <c r="H38" s="85"/>
      <c r="I38" s="85"/>
      <c r="J38" s="85"/>
      <c r="K38" s="85"/>
      <c r="L38" s="85"/>
      <c r="M38" s="85"/>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IA38" s="21">
        <v>5.07</v>
      </c>
      <c r="IB38" s="21" t="s">
        <v>133</v>
      </c>
      <c r="IE38" s="22"/>
      <c r="IF38" s="22"/>
      <c r="IG38" s="22"/>
      <c r="IH38" s="22"/>
      <c r="II38" s="22"/>
    </row>
    <row r="39" spans="1:243" s="21" customFormat="1" ht="409.5">
      <c r="A39" s="33">
        <v>5.08</v>
      </c>
      <c r="B39" s="34" t="s">
        <v>134</v>
      </c>
      <c r="C39" s="35"/>
      <c r="D39" s="35">
        <v>18</v>
      </c>
      <c r="E39" s="76" t="s">
        <v>46</v>
      </c>
      <c r="F39" s="96">
        <v>1543.8</v>
      </c>
      <c r="G39" s="50"/>
      <c r="H39" s="44"/>
      <c r="I39" s="45" t="s">
        <v>36</v>
      </c>
      <c r="J39" s="46">
        <f>IF(I39="Less(-)",-1,1)</f>
        <v>1</v>
      </c>
      <c r="K39" s="44" t="s">
        <v>37</v>
      </c>
      <c r="L39" s="44" t="s">
        <v>4</v>
      </c>
      <c r="M39" s="47"/>
      <c r="N39" s="64"/>
      <c r="O39" s="64"/>
      <c r="P39" s="65"/>
      <c r="Q39" s="64"/>
      <c r="R39" s="64"/>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73">
        <f>total_amount_ba($B$2,$D$2,D39,F39,J39,K39,M39)</f>
        <v>27788.4</v>
      </c>
      <c r="BB39" s="70">
        <f>BA39+SUM(N39:AZ39)</f>
        <v>27788.4</v>
      </c>
      <c r="BC39" s="84" t="str">
        <f>SpellNumber(L39,BB39)</f>
        <v>INR  Twenty Seven Thousand Seven Hundred &amp; Eighty Eight  and Paise Forty Only</v>
      </c>
      <c r="IA39" s="21">
        <v>5.08</v>
      </c>
      <c r="IB39" s="21" t="s">
        <v>134</v>
      </c>
      <c r="ID39" s="21">
        <v>18</v>
      </c>
      <c r="IE39" s="22" t="s">
        <v>46</v>
      </c>
      <c r="IF39" s="22"/>
      <c r="IG39" s="22"/>
      <c r="IH39" s="22"/>
      <c r="II39" s="22"/>
    </row>
    <row r="40" spans="1:243" s="21" customFormat="1" ht="110.25">
      <c r="A40" s="33">
        <v>5.09</v>
      </c>
      <c r="B40" s="34" t="s">
        <v>135</v>
      </c>
      <c r="C40" s="35"/>
      <c r="D40" s="85"/>
      <c r="E40" s="85"/>
      <c r="F40" s="85"/>
      <c r="G40" s="85"/>
      <c r="H40" s="85"/>
      <c r="I40" s="85"/>
      <c r="J40" s="85"/>
      <c r="K40" s="85"/>
      <c r="L40" s="85"/>
      <c r="M40" s="85"/>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IA40" s="21">
        <v>5.09</v>
      </c>
      <c r="IB40" s="21" t="s">
        <v>135</v>
      </c>
      <c r="IE40" s="22"/>
      <c r="IF40" s="22"/>
      <c r="IG40" s="22"/>
      <c r="IH40" s="22"/>
      <c r="II40" s="22"/>
    </row>
    <row r="41" spans="1:243" s="21" customFormat="1" ht="42.75">
      <c r="A41" s="95">
        <v>5.1</v>
      </c>
      <c r="B41" s="34" t="s">
        <v>136</v>
      </c>
      <c r="C41" s="35"/>
      <c r="D41" s="35">
        <v>2</v>
      </c>
      <c r="E41" s="76" t="s">
        <v>46</v>
      </c>
      <c r="F41" s="96">
        <v>878.12</v>
      </c>
      <c r="G41" s="50"/>
      <c r="H41" s="44"/>
      <c r="I41" s="45" t="s">
        <v>36</v>
      </c>
      <c r="J41" s="46">
        <f>IF(I41="Less(-)",-1,1)</f>
        <v>1</v>
      </c>
      <c r="K41" s="44" t="s">
        <v>37</v>
      </c>
      <c r="L41" s="44" t="s">
        <v>4</v>
      </c>
      <c r="M41" s="47"/>
      <c r="N41" s="64"/>
      <c r="O41" s="64"/>
      <c r="P41" s="65"/>
      <c r="Q41" s="64"/>
      <c r="R41" s="64"/>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73">
        <f>total_amount_ba($B$2,$D$2,D41,F41,J41,K41,M41)</f>
        <v>1756.24</v>
      </c>
      <c r="BB41" s="70">
        <f>BA41+SUM(N41:AZ41)</f>
        <v>1756.24</v>
      </c>
      <c r="BC41" s="84" t="str">
        <f>SpellNumber(L41,BB41)</f>
        <v>INR  One Thousand Seven Hundred &amp; Fifty Six  and Paise Twenty Four Only</v>
      </c>
      <c r="IA41" s="21">
        <v>5.1</v>
      </c>
      <c r="IB41" s="21" t="s">
        <v>136</v>
      </c>
      <c r="ID41" s="21">
        <v>2</v>
      </c>
      <c r="IE41" s="22" t="s">
        <v>46</v>
      </c>
      <c r="IF41" s="22"/>
      <c r="IG41" s="22"/>
      <c r="IH41" s="22"/>
      <c r="II41" s="22"/>
    </row>
    <row r="42" spans="1:243" s="21" customFormat="1" ht="15.75">
      <c r="A42" s="33">
        <v>6</v>
      </c>
      <c r="B42" s="34" t="s">
        <v>51</v>
      </c>
      <c r="C42" s="35"/>
      <c r="D42" s="85"/>
      <c r="E42" s="85"/>
      <c r="F42" s="85"/>
      <c r="G42" s="85"/>
      <c r="H42" s="85"/>
      <c r="I42" s="85"/>
      <c r="J42" s="85"/>
      <c r="K42" s="85"/>
      <c r="L42" s="85"/>
      <c r="M42" s="85"/>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IA42" s="21">
        <v>6</v>
      </c>
      <c r="IB42" s="21" t="s">
        <v>51</v>
      </c>
      <c r="IE42" s="22"/>
      <c r="IF42" s="22"/>
      <c r="IG42" s="22"/>
      <c r="IH42" s="22"/>
      <c r="II42" s="22"/>
    </row>
    <row r="43" spans="1:243" s="21" customFormat="1" ht="252">
      <c r="A43" s="33">
        <v>6.01</v>
      </c>
      <c r="B43" s="34" t="s">
        <v>68</v>
      </c>
      <c r="C43" s="35"/>
      <c r="D43" s="85"/>
      <c r="E43" s="85"/>
      <c r="F43" s="85"/>
      <c r="G43" s="85"/>
      <c r="H43" s="85"/>
      <c r="I43" s="85"/>
      <c r="J43" s="85"/>
      <c r="K43" s="85"/>
      <c r="L43" s="85"/>
      <c r="M43" s="85"/>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IA43" s="21">
        <v>6.01</v>
      </c>
      <c r="IB43" s="21" t="s">
        <v>68</v>
      </c>
      <c r="IE43" s="22"/>
      <c r="IF43" s="22"/>
      <c r="IG43" s="22"/>
      <c r="IH43" s="22"/>
      <c r="II43" s="22"/>
    </row>
    <row r="44" spans="1:243" s="21" customFormat="1" ht="64.5" customHeight="1">
      <c r="A44" s="33">
        <v>6.02</v>
      </c>
      <c r="B44" s="34" t="s">
        <v>137</v>
      </c>
      <c r="C44" s="35"/>
      <c r="D44" s="35">
        <v>32</v>
      </c>
      <c r="E44" s="76" t="s">
        <v>49</v>
      </c>
      <c r="F44" s="96">
        <v>145.99</v>
      </c>
      <c r="G44" s="50"/>
      <c r="H44" s="44"/>
      <c r="I44" s="45" t="s">
        <v>36</v>
      </c>
      <c r="J44" s="46">
        <f>IF(I44="Less(-)",-1,1)</f>
        <v>1</v>
      </c>
      <c r="K44" s="44" t="s">
        <v>37</v>
      </c>
      <c r="L44" s="44" t="s">
        <v>4</v>
      </c>
      <c r="M44" s="47"/>
      <c r="N44" s="64"/>
      <c r="O44" s="64"/>
      <c r="P44" s="65"/>
      <c r="Q44" s="64"/>
      <c r="R44" s="64"/>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73">
        <f>total_amount_ba($B$2,$D$2,D44,F44,J44,K44,M44)</f>
        <v>4671.68</v>
      </c>
      <c r="BB44" s="70">
        <f>BA44+SUM(N44:AZ44)</f>
        <v>4671.68</v>
      </c>
      <c r="BC44" s="84" t="str">
        <f>SpellNumber(L44,BB44)</f>
        <v>INR  Four Thousand Six Hundred &amp; Seventy One  and Paise Sixty Eight Only</v>
      </c>
      <c r="IA44" s="21">
        <v>6.02</v>
      </c>
      <c r="IB44" s="21" t="s">
        <v>137</v>
      </c>
      <c r="ID44" s="21">
        <v>32</v>
      </c>
      <c r="IE44" s="22" t="s">
        <v>49</v>
      </c>
      <c r="IF44" s="22"/>
      <c r="IG44" s="22"/>
      <c r="IH44" s="22"/>
      <c r="II44" s="22"/>
    </row>
    <row r="45" spans="1:243" s="21" customFormat="1" ht="15.75">
      <c r="A45" s="33">
        <v>7</v>
      </c>
      <c r="B45" s="34" t="s">
        <v>52</v>
      </c>
      <c r="C45" s="35"/>
      <c r="D45" s="85"/>
      <c r="E45" s="85"/>
      <c r="F45" s="85"/>
      <c r="G45" s="85"/>
      <c r="H45" s="85"/>
      <c r="I45" s="85"/>
      <c r="J45" s="85"/>
      <c r="K45" s="85"/>
      <c r="L45" s="85"/>
      <c r="M45" s="85"/>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IA45" s="21">
        <v>7</v>
      </c>
      <c r="IB45" s="21" t="s">
        <v>52</v>
      </c>
      <c r="IE45" s="22"/>
      <c r="IF45" s="22"/>
      <c r="IG45" s="22"/>
      <c r="IH45" s="22"/>
      <c r="II45" s="22"/>
    </row>
    <row r="46" spans="1:243" s="21" customFormat="1" ht="94.5" customHeight="1">
      <c r="A46" s="33">
        <v>7.01</v>
      </c>
      <c r="B46" s="34" t="s">
        <v>138</v>
      </c>
      <c r="C46" s="35"/>
      <c r="D46" s="85"/>
      <c r="E46" s="85"/>
      <c r="F46" s="85"/>
      <c r="G46" s="85"/>
      <c r="H46" s="85"/>
      <c r="I46" s="85"/>
      <c r="J46" s="85"/>
      <c r="K46" s="85"/>
      <c r="L46" s="85"/>
      <c r="M46" s="85"/>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IA46" s="21">
        <v>7.01</v>
      </c>
      <c r="IB46" s="21" t="s">
        <v>138</v>
      </c>
      <c r="IE46" s="22"/>
      <c r="IF46" s="22"/>
      <c r="IG46" s="22"/>
      <c r="IH46" s="22"/>
      <c r="II46" s="22"/>
    </row>
    <row r="47" spans="1:243" s="21" customFormat="1" ht="42.75">
      <c r="A47" s="33">
        <v>7.02</v>
      </c>
      <c r="B47" s="34" t="s">
        <v>139</v>
      </c>
      <c r="C47" s="35"/>
      <c r="D47" s="35">
        <v>8</v>
      </c>
      <c r="E47" s="76" t="s">
        <v>46</v>
      </c>
      <c r="F47" s="96">
        <v>1343.14</v>
      </c>
      <c r="G47" s="50"/>
      <c r="H47" s="44"/>
      <c r="I47" s="45" t="s">
        <v>36</v>
      </c>
      <c r="J47" s="46">
        <f>IF(I47="Less(-)",-1,1)</f>
        <v>1</v>
      </c>
      <c r="K47" s="44" t="s">
        <v>37</v>
      </c>
      <c r="L47" s="44" t="s">
        <v>4</v>
      </c>
      <c r="M47" s="47"/>
      <c r="N47" s="64"/>
      <c r="O47" s="64"/>
      <c r="P47" s="65"/>
      <c r="Q47" s="64"/>
      <c r="R47" s="64"/>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73">
        <f>total_amount_ba($B$2,$D$2,D47,F47,J47,K47,M47)</f>
        <v>10745.12</v>
      </c>
      <c r="BB47" s="70">
        <f>BA47+SUM(N47:AZ47)</f>
        <v>10745.12</v>
      </c>
      <c r="BC47" s="84" t="str">
        <f>SpellNumber(L47,BB47)</f>
        <v>INR  Ten Thousand Seven Hundred &amp; Forty Five  and Paise Twelve Only</v>
      </c>
      <c r="IA47" s="21">
        <v>7.02</v>
      </c>
      <c r="IB47" s="21" t="s">
        <v>139</v>
      </c>
      <c r="ID47" s="21">
        <v>8</v>
      </c>
      <c r="IE47" s="22" t="s">
        <v>46</v>
      </c>
      <c r="IF47" s="22"/>
      <c r="IG47" s="22"/>
      <c r="IH47" s="22"/>
      <c r="II47" s="22"/>
    </row>
    <row r="48" spans="1:243" s="21" customFormat="1" ht="141.75">
      <c r="A48" s="33">
        <v>7.03</v>
      </c>
      <c r="B48" s="34" t="s">
        <v>140</v>
      </c>
      <c r="C48" s="35"/>
      <c r="D48" s="35">
        <v>2</v>
      </c>
      <c r="E48" s="76" t="s">
        <v>46</v>
      </c>
      <c r="F48" s="96">
        <v>1587.07</v>
      </c>
      <c r="G48" s="50"/>
      <c r="H48" s="44"/>
      <c r="I48" s="45" t="s">
        <v>36</v>
      </c>
      <c r="J48" s="46">
        <f>IF(I48="Less(-)",-1,1)</f>
        <v>1</v>
      </c>
      <c r="K48" s="44" t="s">
        <v>37</v>
      </c>
      <c r="L48" s="44" t="s">
        <v>4</v>
      </c>
      <c r="M48" s="47"/>
      <c r="N48" s="64"/>
      <c r="O48" s="64"/>
      <c r="P48" s="65"/>
      <c r="Q48" s="64"/>
      <c r="R48" s="64"/>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73">
        <f>total_amount_ba($B$2,$D$2,D48,F48,J48,K48,M48)</f>
        <v>3174.14</v>
      </c>
      <c r="BB48" s="70">
        <f>BA48+SUM(N48:AZ48)</f>
        <v>3174.14</v>
      </c>
      <c r="BC48" s="84" t="str">
        <f>SpellNumber(L48,BB48)</f>
        <v>INR  Three Thousand One Hundred &amp; Seventy Four  and Paise Fourteen Only</v>
      </c>
      <c r="IA48" s="21">
        <v>7.03</v>
      </c>
      <c r="IB48" s="21" t="s">
        <v>140</v>
      </c>
      <c r="ID48" s="21">
        <v>2</v>
      </c>
      <c r="IE48" s="22" t="s">
        <v>46</v>
      </c>
      <c r="IF48" s="22"/>
      <c r="IG48" s="22"/>
      <c r="IH48" s="22"/>
      <c r="II48" s="22"/>
    </row>
    <row r="49" spans="1:243" s="21" customFormat="1" ht="15.75">
      <c r="A49" s="33">
        <v>8</v>
      </c>
      <c r="B49" s="34" t="s">
        <v>69</v>
      </c>
      <c r="C49" s="35"/>
      <c r="D49" s="85"/>
      <c r="E49" s="85"/>
      <c r="F49" s="85"/>
      <c r="G49" s="85"/>
      <c r="H49" s="85"/>
      <c r="I49" s="85"/>
      <c r="J49" s="85"/>
      <c r="K49" s="85"/>
      <c r="L49" s="85"/>
      <c r="M49" s="85"/>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IA49" s="21">
        <v>8</v>
      </c>
      <c r="IB49" s="21" t="s">
        <v>69</v>
      </c>
      <c r="IE49" s="22"/>
      <c r="IF49" s="22"/>
      <c r="IG49" s="22"/>
      <c r="IH49" s="22"/>
      <c r="II49" s="22"/>
    </row>
    <row r="50" spans="1:243" s="21" customFormat="1" ht="94.5">
      <c r="A50" s="33">
        <v>8.01</v>
      </c>
      <c r="B50" s="34" t="s">
        <v>70</v>
      </c>
      <c r="C50" s="35"/>
      <c r="D50" s="85"/>
      <c r="E50" s="85"/>
      <c r="F50" s="85"/>
      <c r="G50" s="85"/>
      <c r="H50" s="85"/>
      <c r="I50" s="85"/>
      <c r="J50" s="85"/>
      <c r="K50" s="85"/>
      <c r="L50" s="85"/>
      <c r="M50" s="85"/>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IA50" s="21">
        <v>8.01</v>
      </c>
      <c r="IB50" s="21" t="s">
        <v>70</v>
      </c>
      <c r="IE50" s="22"/>
      <c r="IF50" s="22"/>
      <c r="IG50" s="22"/>
      <c r="IH50" s="22"/>
      <c r="II50" s="22"/>
    </row>
    <row r="51" spans="1:243" s="21" customFormat="1" ht="28.5">
      <c r="A51" s="33">
        <v>8.02</v>
      </c>
      <c r="B51" s="34" t="s">
        <v>71</v>
      </c>
      <c r="C51" s="35"/>
      <c r="D51" s="35">
        <v>2</v>
      </c>
      <c r="E51" s="76" t="s">
        <v>109</v>
      </c>
      <c r="F51" s="96">
        <v>208.02</v>
      </c>
      <c r="G51" s="50"/>
      <c r="H51" s="44"/>
      <c r="I51" s="45" t="s">
        <v>36</v>
      </c>
      <c r="J51" s="46">
        <f>IF(I51="Less(-)",-1,1)</f>
        <v>1</v>
      </c>
      <c r="K51" s="44" t="s">
        <v>37</v>
      </c>
      <c r="L51" s="44" t="s">
        <v>4</v>
      </c>
      <c r="M51" s="47"/>
      <c r="N51" s="64"/>
      <c r="O51" s="64"/>
      <c r="P51" s="65"/>
      <c r="Q51" s="64"/>
      <c r="R51" s="64"/>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73">
        <f>total_amount_ba($B$2,$D$2,D51,F51,J51,K51,M51)</f>
        <v>416.04</v>
      </c>
      <c r="BB51" s="70">
        <f>BA51+SUM(N51:AZ51)</f>
        <v>416.04</v>
      </c>
      <c r="BC51" s="84" t="str">
        <f>SpellNumber(L51,BB51)</f>
        <v>INR  Four Hundred &amp; Sixteen  and Paise Four Only</v>
      </c>
      <c r="IA51" s="21">
        <v>8.02</v>
      </c>
      <c r="IB51" s="21" t="s">
        <v>71</v>
      </c>
      <c r="ID51" s="21">
        <v>2</v>
      </c>
      <c r="IE51" s="22" t="s">
        <v>109</v>
      </c>
      <c r="IF51" s="22"/>
      <c r="IG51" s="22"/>
      <c r="IH51" s="22"/>
      <c r="II51" s="22"/>
    </row>
    <row r="52" spans="1:243" s="21" customFormat="1" ht="173.25">
      <c r="A52" s="33">
        <v>8.03</v>
      </c>
      <c r="B52" s="34" t="s">
        <v>72</v>
      </c>
      <c r="C52" s="35"/>
      <c r="D52" s="35">
        <v>2</v>
      </c>
      <c r="E52" s="76" t="s">
        <v>50</v>
      </c>
      <c r="F52" s="96">
        <v>213.99</v>
      </c>
      <c r="G52" s="50"/>
      <c r="H52" s="44"/>
      <c r="I52" s="45" t="s">
        <v>36</v>
      </c>
      <c r="J52" s="46">
        <f>IF(I52="Less(-)",-1,1)</f>
        <v>1</v>
      </c>
      <c r="K52" s="44" t="s">
        <v>37</v>
      </c>
      <c r="L52" s="44" t="s">
        <v>4</v>
      </c>
      <c r="M52" s="47"/>
      <c r="N52" s="64"/>
      <c r="O52" s="64"/>
      <c r="P52" s="65"/>
      <c r="Q52" s="64"/>
      <c r="R52" s="64"/>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73">
        <f>total_amount_ba($B$2,$D$2,D52,F52,J52,K52,M52)</f>
        <v>427.98</v>
      </c>
      <c r="BB52" s="70">
        <f>BA52+SUM(N52:AZ52)</f>
        <v>427.98</v>
      </c>
      <c r="BC52" s="84" t="str">
        <f>SpellNumber(L52,BB52)</f>
        <v>INR  Four Hundred &amp; Twenty Seven  and Paise Ninety Eight Only</v>
      </c>
      <c r="IA52" s="21">
        <v>8.03</v>
      </c>
      <c r="IB52" s="21" t="s">
        <v>72</v>
      </c>
      <c r="ID52" s="21">
        <v>2</v>
      </c>
      <c r="IE52" s="22" t="s">
        <v>50</v>
      </c>
      <c r="IF52" s="22"/>
      <c r="IG52" s="22"/>
      <c r="IH52" s="22"/>
      <c r="II52" s="22"/>
    </row>
    <row r="53" spans="1:243" s="21" customFormat="1" ht="15.75">
      <c r="A53" s="33">
        <v>9</v>
      </c>
      <c r="B53" s="34" t="s">
        <v>53</v>
      </c>
      <c r="C53" s="35"/>
      <c r="D53" s="85"/>
      <c r="E53" s="85"/>
      <c r="F53" s="85"/>
      <c r="G53" s="85"/>
      <c r="H53" s="85"/>
      <c r="I53" s="85"/>
      <c r="J53" s="85"/>
      <c r="K53" s="85"/>
      <c r="L53" s="85"/>
      <c r="M53" s="85"/>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IA53" s="21">
        <v>9</v>
      </c>
      <c r="IB53" s="21" t="s">
        <v>53</v>
      </c>
      <c r="IE53" s="22"/>
      <c r="IF53" s="22"/>
      <c r="IG53" s="22"/>
      <c r="IH53" s="22"/>
      <c r="II53" s="22"/>
    </row>
    <row r="54" spans="1:243" s="21" customFormat="1" ht="15.75">
      <c r="A54" s="33">
        <v>9.01</v>
      </c>
      <c r="B54" s="34" t="s">
        <v>59</v>
      </c>
      <c r="C54" s="35"/>
      <c r="D54" s="85"/>
      <c r="E54" s="85"/>
      <c r="F54" s="85"/>
      <c r="G54" s="85"/>
      <c r="H54" s="85"/>
      <c r="I54" s="85"/>
      <c r="J54" s="85"/>
      <c r="K54" s="85"/>
      <c r="L54" s="85"/>
      <c r="M54" s="85"/>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IA54" s="21">
        <v>9.01</v>
      </c>
      <c r="IB54" s="21" t="s">
        <v>59</v>
      </c>
      <c r="IE54" s="22"/>
      <c r="IF54" s="22"/>
      <c r="IG54" s="22"/>
      <c r="IH54" s="22"/>
      <c r="II54" s="22"/>
    </row>
    <row r="55" spans="1:243" s="21" customFormat="1" ht="42.75">
      <c r="A55" s="33">
        <v>9.02</v>
      </c>
      <c r="B55" s="34" t="s">
        <v>54</v>
      </c>
      <c r="C55" s="35"/>
      <c r="D55" s="35">
        <v>15</v>
      </c>
      <c r="E55" s="76" t="s">
        <v>46</v>
      </c>
      <c r="F55" s="96">
        <v>231.08</v>
      </c>
      <c r="G55" s="50"/>
      <c r="H55" s="44"/>
      <c r="I55" s="45" t="s">
        <v>36</v>
      </c>
      <c r="J55" s="46">
        <f>IF(I55="Less(-)",-1,1)</f>
        <v>1</v>
      </c>
      <c r="K55" s="44" t="s">
        <v>37</v>
      </c>
      <c r="L55" s="44" t="s">
        <v>4</v>
      </c>
      <c r="M55" s="47"/>
      <c r="N55" s="64"/>
      <c r="O55" s="64"/>
      <c r="P55" s="65"/>
      <c r="Q55" s="64"/>
      <c r="R55" s="64"/>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73">
        <f>total_amount_ba($B$2,$D$2,D55,F55,J55,K55,M55)</f>
        <v>3466.2</v>
      </c>
      <c r="BB55" s="70">
        <f>BA55+SUM(N55:AZ55)</f>
        <v>3466.2</v>
      </c>
      <c r="BC55" s="84" t="str">
        <f>SpellNumber(L55,BB55)</f>
        <v>INR  Three Thousand Four Hundred &amp; Sixty Six  and Paise Twenty Only</v>
      </c>
      <c r="IA55" s="21">
        <v>9.02</v>
      </c>
      <c r="IB55" s="21" t="s">
        <v>54</v>
      </c>
      <c r="ID55" s="21">
        <v>15</v>
      </c>
      <c r="IE55" s="22" t="s">
        <v>46</v>
      </c>
      <c r="IF55" s="22"/>
      <c r="IG55" s="22"/>
      <c r="IH55" s="22"/>
      <c r="II55" s="22"/>
    </row>
    <row r="56" spans="1:243" s="21" customFormat="1" ht="31.5">
      <c r="A56" s="33">
        <v>9.03</v>
      </c>
      <c r="B56" s="34" t="s">
        <v>73</v>
      </c>
      <c r="C56" s="35"/>
      <c r="D56" s="85"/>
      <c r="E56" s="85"/>
      <c r="F56" s="85"/>
      <c r="G56" s="85"/>
      <c r="H56" s="85"/>
      <c r="I56" s="85"/>
      <c r="J56" s="85"/>
      <c r="K56" s="85"/>
      <c r="L56" s="85"/>
      <c r="M56" s="85"/>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IA56" s="21">
        <v>9.03</v>
      </c>
      <c r="IB56" s="21" t="s">
        <v>73</v>
      </c>
      <c r="IE56" s="22"/>
      <c r="IF56" s="22"/>
      <c r="IG56" s="22"/>
      <c r="IH56" s="22"/>
      <c r="II56" s="22"/>
    </row>
    <row r="57" spans="1:243" s="21" customFormat="1" ht="42.75">
      <c r="A57" s="33">
        <v>9.04</v>
      </c>
      <c r="B57" s="34" t="s">
        <v>54</v>
      </c>
      <c r="C57" s="35"/>
      <c r="D57" s="35">
        <v>8</v>
      </c>
      <c r="E57" s="76" t="s">
        <v>46</v>
      </c>
      <c r="F57" s="96">
        <v>266.46</v>
      </c>
      <c r="G57" s="50"/>
      <c r="H57" s="44"/>
      <c r="I57" s="45" t="s">
        <v>36</v>
      </c>
      <c r="J57" s="46">
        <f>IF(I57="Less(-)",-1,1)</f>
        <v>1</v>
      </c>
      <c r="K57" s="44" t="s">
        <v>37</v>
      </c>
      <c r="L57" s="44" t="s">
        <v>4</v>
      </c>
      <c r="M57" s="47"/>
      <c r="N57" s="64"/>
      <c r="O57" s="64"/>
      <c r="P57" s="65"/>
      <c r="Q57" s="64"/>
      <c r="R57" s="64"/>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73">
        <f>total_amount_ba($B$2,$D$2,D57,F57,J57,K57,M57)</f>
        <v>2131.68</v>
      </c>
      <c r="BB57" s="70">
        <f>BA57+SUM(N57:AZ57)</f>
        <v>2131.68</v>
      </c>
      <c r="BC57" s="84" t="str">
        <f>SpellNumber(L57,BB57)</f>
        <v>INR  Two Thousand One Hundred &amp; Thirty One  and Paise Sixty Eight Only</v>
      </c>
      <c r="IA57" s="21">
        <v>9.04</v>
      </c>
      <c r="IB57" s="21" t="s">
        <v>54</v>
      </c>
      <c r="ID57" s="21">
        <v>8</v>
      </c>
      <c r="IE57" s="22" t="s">
        <v>46</v>
      </c>
      <c r="IF57" s="22"/>
      <c r="IG57" s="22"/>
      <c r="IH57" s="22"/>
      <c r="II57" s="22"/>
    </row>
    <row r="58" spans="1:243" s="21" customFormat="1" ht="15.75">
      <c r="A58" s="33">
        <v>9.05</v>
      </c>
      <c r="B58" s="34" t="s">
        <v>74</v>
      </c>
      <c r="C58" s="35"/>
      <c r="D58" s="85"/>
      <c r="E58" s="85"/>
      <c r="F58" s="85"/>
      <c r="G58" s="85"/>
      <c r="H58" s="85"/>
      <c r="I58" s="85"/>
      <c r="J58" s="85"/>
      <c r="K58" s="85"/>
      <c r="L58" s="85"/>
      <c r="M58" s="85"/>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IA58" s="21">
        <v>9.05</v>
      </c>
      <c r="IB58" s="21" t="s">
        <v>74</v>
      </c>
      <c r="IE58" s="22"/>
      <c r="IF58" s="22"/>
      <c r="IG58" s="22"/>
      <c r="IH58" s="22"/>
      <c r="II58" s="22"/>
    </row>
    <row r="59" spans="1:243" s="21" customFormat="1" ht="42.75">
      <c r="A59" s="33">
        <v>9.06</v>
      </c>
      <c r="B59" s="34" t="s">
        <v>54</v>
      </c>
      <c r="C59" s="35"/>
      <c r="D59" s="35">
        <v>32</v>
      </c>
      <c r="E59" s="76" t="s">
        <v>46</v>
      </c>
      <c r="F59" s="96">
        <v>315.74</v>
      </c>
      <c r="G59" s="50"/>
      <c r="H59" s="44"/>
      <c r="I59" s="45" t="s">
        <v>36</v>
      </c>
      <c r="J59" s="46">
        <f>IF(I59="Less(-)",-1,1)</f>
        <v>1</v>
      </c>
      <c r="K59" s="44" t="s">
        <v>37</v>
      </c>
      <c r="L59" s="44" t="s">
        <v>4</v>
      </c>
      <c r="M59" s="47"/>
      <c r="N59" s="64"/>
      <c r="O59" s="64"/>
      <c r="P59" s="65"/>
      <c r="Q59" s="64"/>
      <c r="R59" s="64"/>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73">
        <f>total_amount_ba($B$2,$D$2,D59,F59,J59,K59,M59)</f>
        <v>10103.68</v>
      </c>
      <c r="BB59" s="70">
        <f>BA59+SUM(N59:AZ59)</f>
        <v>10103.68</v>
      </c>
      <c r="BC59" s="84" t="str">
        <f>SpellNumber(L59,BB59)</f>
        <v>INR  Ten Thousand One Hundred &amp; Three  and Paise Sixty Eight Only</v>
      </c>
      <c r="IA59" s="21">
        <v>9.06</v>
      </c>
      <c r="IB59" s="21" t="s">
        <v>54</v>
      </c>
      <c r="ID59" s="21">
        <v>32</v>
      </c>
      <c r="IE59" s="22" t="s">
        <v>46</v>
      </c>
      <c r="IF59" s="22"/>
      <c r="IG59" s="22"/>
      <c r="IH59" s="22"/>
      <c r="II59" s="22"/>
    </row>
    <row r="60" spans="1:243" s="21" customFormat="1" ht="80.25" customHeight="1">
      <c r="A60" s="33">
        <v>9.07</v>
      </c>
      <c r="B60" s="34" t="s">
        <v>75</v>
      </c>
      <c r="C60" s="35"/>
      <c r="D60" s="85"/>
      <c r="E60" s="85"/>
      <c r="F60" s="85"/>
      <c r="G60" s="85"/>
      <c r="H60" s="85"/>
      <c r="I60" s="85"/>
      <c r="J60" s="85"/>
      <c r="K60" s="85"/>
      <c r="L60" s="85"/>
      <c r="M60" s="85"/>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IA60" s="21">
        <v>9.07</v>
      </c>
      <c r="IB60" s="21" t="s">
        <v>75</v>
      </c>
      <c r="IE60" s="22"/>
      <c r="IF60" s="22"/>
      <c r="IG60" s="22"/>
      <c r="IH60" s="22"/>
      <c r="II60" s="22"/>
    </row>
    <row r="61" spans="1:243" s="21" customFormat="1" ht="42.75">
      <c r="A61" s="33">
        <v>9.08</v>
      </c>
      <c r="B61" s="34" t="s">
        <v>76</v>
      </c>
      <c r="C61" s="35"/>
      <c r="D61" s="35">
        <v>450</v>
      </c>
      <c r="E61" s="76" t="s">
        <v>46</v>
      </c>
      <c r="F61" s="96">
        <v>76.41</v>
      </c>
      <c r="G61" s="50"/>
      <c r="H61" s="44"/>
      <c r="I61" s="45" t="s">
        <v>36</v>
      </c>
      <c r="J61" s="46">
        <f>IF(I61="Less(-)",-1,1)</f>
        <v>1</v>
      </c>
      <c r="K61" s="44" t="s">
        <v>37</v>
      </c>
      <c r="L61" s="44" t="s">
        <v>4</v>
      </c>
      <c r="M61" s="47"/>
      <c r="N61" s="64"/>
      <c r="O61" s="64"/>
      <c r="P61" s="65"/>
      <c r="Q61" s="64"/>
      <c r="R61" s="64"/>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73">
        <f>total_amount_ba($B$2,$D$2,D61,F61,J61,K61,M61)</f>
        <v>34384.5</v>
      </c>
      <c r="BB61" s="70">
        <f>BA61+SUM(N61:AZ61)</f>
        <v>34384.5</v>
      </c>
      <c r="BC61" s="84" t="str">
        <f>SpellNumber(L61,BB61)</f>
        <v>INR  Thirty Four Thousand Three Hundred &amp; Eighty Four  and Paise Fifty Only</v>
      </c>
      <c r="IA61" s="21">
        <v>9.08</v>
      </c>
      <c r="IB61" s="21" t="s">
        <v>76</v>
      </c>
      <c r="ID61" s="21">
        <v>450</v>
      </c>
      <c r="IE61" s="22" t="s">
        <v>46</v>
      </c>
      <c r="IF61" s="22"/>
      <c r="IG61" s="22"/>
      <c r="IH61" s="22"/>
      <c r="II61" s="22"/>
    </row>
    <row r="62" spans="1:243" s="21" customFormat="1" ht="47.25">
      <c r="A62" s="33">
        <v>9.09</v>
      </c>
      <c r="B62" s="34" t="s">
        <v>141</v>
      </c>
      <c r="C62" s="35"/>
      <c r="D62" s="85"/>
      <c r="E62" s="85"/>
      <c r="F62" s="85"/>
      <c r="G62" s="85"/>
      <c r="H62" s="85"/>
      <c r="I62" s="85"/>
      <c r="J62" s="85"/>
      <c r="K62" s="85"/>
      <c r="L62" s="85"/>
      <c r="M62" s="85"/>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IA62" s="21">
        <v>9.09</v>
      </c>
      <c r="IB62" s="21" t="s">
        <v>141</v>
      </c>
      <c r="IE62" s="22"/>
      <c r="IF62" s="22"/>
      <c r="IG62" s="22"/>
      <c r="IH62" s="22"/>
      <c r="II62" s="22"/>
    </row>
    <row r="63" spans="1:243" s="21" customFormat="1" ht="63">
      <c r="A63" s="95">
        <v>9.1</v>
      </c>
      <c r="B63" s="34" t="s">
        <v>142</v>
      </c>
      <c r="C63" s="35"/>
      <c r="D63" s="35">
        <v>106</v>
      </c>
      <c r="E63" s="76" t="s">
        <v>46</v>
      </c>
      <c r="F63" s="96">
        <v>141.3</v>
      </c>
      <c r="G63" s="50"/>
      <c r="H63" s="44"/>
      <c r="I63" s="45" t="s">
        <v>36</v>
      </c>
      <c r="J63" s="46">
        <f>IF(I63="Less(-)",-1,1)</f>
        <v>1</v>
      </c>
      <c r="K63" s="44" t="s">
        <v>37</v>
      </c>
      <c r="L63" s="44" t="s">
        <v>4</v>
      </c>
      <c r="M63" s="47"/>
      <c r="N63" s="64"/>
      <c r="O63" s="64"/>
      <c r="P63" s="65"/>
      <c r="Q63" s="64"/>
      <c r="R63" s="64"/>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73">
        <f>total_amount_ba($B$2,$D$2,D63,F63,J63,K63,M63)</f>
        <v>14977.8</v>
      </c>
      <c r="BB63" s="70">
        <f>BA63+SUM(N63:AZ63)</f>
        <v>14977.8</v>
      </c>
      <c r="BC63" s="84" t="str">
        <f>SpellNumber(L63,BB63)</f>
        <v>INR  Fourteen Thousand Nine Hundred &amp; Seventy Seven  and Paise Eighty Only</v>
      </c>
      <c r="IA63" s="21">
        <v>9.1</v>
      </c>
      <c r="IB63" s="21" t="s">
        <v>142</v>
      </c>
      <c r="ID63" s="21">
        <v>106</v>
      </c>
      <c r="IE63" s="22" t="s">
        <v>46</v>
      </c>
      <c r="IF63" s="22"/>
      <c r="IG63" s="22"/>
      <c r="IH63" s="22"/>
      <c r="II63" s="22"/>
    </row>
    <row r="64" spans="1:243" s="21" customFormat="1" ht="94.5">
      <c r="A64" s="33">
        <v>9.11</v>
      </c>
      <c r="B64" s="34" t="s">
        <v>77</v>
      </c>
      <c r="C64" s="35"/>
      <c r="D64" s="35">
        <v>80</v>
      </c>
      <c r="E64" s="76" t="s">
        <v>46</v>
      </c>
      <c r="F64" s="96">
        <v>100.96</v>
      </c>
      <c r="G64" s="50"/>
      <c r="H64" s="44"/>
      <c r="I64" s="45" t="s">
        <v>36</v>
      </c>
      <c r="J64" s="46">
        <f>IF(I64="Less(-)",-1,1)</f>
        <v>1</v>
      </c>
      <c r="K64" s="44" t="s">
        <v>37</v>
      </c>
      <c r="L64" s="44" t="s">
        <v>4</v>
      </c>
      <c r="M64" s="47"/>
      <c r="N64" s="64"/>
      <c r="O64" s="64"/>
      <c r="P64" s="65"/>
      <c r="Q64" s="64"/>
      <c r="R64" s="64"/>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73">
        <f>total_amount_ba($B$2,$D$2,D64,F64,J64,K64,M64)</f>
        <v>8076.8</v>
      </c>
      <c r="BB64" s="70">
        <f>BA64+SUM(N64:AZ64)</f>
        <v>8076.8</v>
      </c>
      <c r="BC64" s="84" t="str">
        <f>SpellNumber(L64,BB64)</f>
        <v>INR  Eight Thousand  &amp;Seventy Six  and Paise Eighty Only</v>
      </c>
      <c r="IA64" s="21">
        <v>9.11</v>
      </c>
      <c r="IB64" s="21" t="s">
        <v>77</v>
      </c>
      <c r="ID64" s="21">
        <v>80</v>
      </c>
      <c r="IE64" s="22" t="s">
        <v>46</v>
      </c>
      <c r="IF64" s="22"/>
      <c r="IG64" s="22"/>
      <c r="IH64" s="22"/>
      <c r="II64" s="22"/>
    </row>
    <row r="65" spans="1:243" s="21" customFormat="1" ht="94.5">
      <c r="A65" s="33">
        <v>9.12</v>
      </c>
      <c r="B65" s="34" t="s">
        <v>78</v>
      </c>
      <c r="C65" s="35"/>
      <c r="D65" s="35">
        <v>80</v>
      </c>
      <c r="E65" s="76" t="s">
        <v>46</v>
      </c>
      <c r="F65" s="96">
        <v>16</v>
      </c>
      <c r="G65" s="50"/>
      <c r="H65" s="44"/>
      <c r="I65" s="45" t="s">
        <v>36</v>
      </c>
      <c r="J65" s="46">
        <f>IF(I65="Less(-)",-1,1)</f>
        <v>1</v>
      </c>
      <c r="K65" s="44" t="s">
        <v>37</v>
      </c>
      <c r="L65" s="44" t="s">
        <v>4</v>
      </c>
      <c r="M65" s="47"/>
      <c r="N65" s="64"/>
      <c r="O65" s="64"/>
      <c r="P65" s="65"/>
      <c r="Q65" s="64"/>
      <c r="R65" s="64"/>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73">
        <f>total_amount_ba($B$2,$D$2,D65,F65,J65,K65,M65)</f>
        <v>1280</v>
      </c>
      <c r="BB65" s="70">
        <f>BA65+SUM(N65:AZ65)</f>
        <v>1280</v>
      </c>
      <c r="BC65" s="84" t="str">
        <f>SpellNumber(L65,BB65)</f>
        <v>INR  One Thousand Two Hundred &amp; Eighty  Only</v>
      </c>
      <c r="IA65" s="21">
        <v>9.12</v>
      </c>
      <c r="IB65" s="21" t="s">
        <v>78</v>
      </c>
      <c r="ID65" s="21">
        <v>80</v>
      </c>
      <c r="IE65" s="22" t="s">
        <v>46</v>
      </c>
      <c r="IF65" s="22"/>
      <c r="IG65" s="22"/>
      <c r="IH65" s="22"/>
      <c r="II65" s="22"/>
    </row>
    <row r="66" spans="1:243" s="21" customFormat="1" ht="63">
      <c r="A66" s="33">
        <v>9.13</v>
      </c>
      <c r="B66" s="34" t="s">
        <v>55</v>
      </c>
      <c r="C66" s="35"/>
      <c r="D66" s="85"/>
      <c r="E66" s="85"/>
      <c r="F66" s="85"/>
      <c r="G66" s="85"/>
      <c r="H66" s="85"/>
      <c r="I66" s="85"/>
      <c r="J66" s="85"/>
      <c r="K66" s="85"/>
      <c r="L66" s="85"/>
      <c r="M66" s="85"/>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IA66" s="21">
        <v>9.13</v>
      </c>
      <c r="IB66" s="21" t="s">
        <v>55</v>
      </c>
      <c r="IE66" s="22"/>
      <c r="IF66" s="22"/>
      <c r="IG66" s="22"/>
      <c r="IH66" s="22"/>
      <c r="II66" s="22"/>
    </row>
    <row r="67" spans="1:243" s="21" customFormat="1" ht="42.75">
      <c r="A67" s="33">
        <v>9.14</v>
      </c>
      <c r="B67" s="34" t="s">
        <v>56</v>
      </c>
      <c r="C67" s="35"/>
      <c r="D67" s="35">
        <v>107</v>
      </c>
      <c r="E67" s="76" t="s">
        <v>46</v>
      </c>
      <c r="F67" s="96">
        <v>70.1</v>
      </c>
      <c r="G67" s="50"/>
      <c r="H67" s="44"/>
      <c r="I67" s="45" t="s">
        <v>36</v>
      </c>
      <c r="J67" s="46">
        <f>IF(I67="Less(-)",-1,1)</f>
        <v>1</v>
      </c>
      <c r="K67" s="44" t="s">
        <v>37</v>
      </c>
      <c r="L67" s="44" t="s">
        <v>4</v>
      </c>
      <c r="M67" s="47"/>
      <c r="N67" s="64"/>
      <c r="O67" s="64"/>
      <c r="P67" s="65"/>
      <c r="Q67" s="64"/>
      <c r="R67" s="64"/>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73">
        <f>total_amount_ba($B$2,$D$2,D67,F67,J67,K67,M67)</f>
        <v>7500.7</v>
      </c>
      <c r="BB67" s="70">
        <f>BA67+SUM(N67:AZ67)</f>
        <v>7500.7</v>
      </c>
      <c r="BC67" s="84" t="str">
        <f>SpellNumber(L67,BB67)</f>
        <v>INR  Seven Thousand Five Hundred    and Paise Seventy Only</v>
      </c>
      <c r="IA67" s="21">
        <v>9.14</v>
      </c>
      <c r="IB67" s="21" t="s">
        <v>56</v>
      </c>
      <c r="ID67" s="21">
        <v>107</v>
      </c>
      <c r="IE67" s="22" t="s">
        <v>46</v>
      </c>
      <c r="IF67" s="22"/>
      <c r="IG67" s="22"/>
      <c r="IH67" s="22"/>
      <c r="II67" s="22"/>
    </row>
    <row r="68" spans="1:243" s="21" customFormat="1" ht="15.75">
      <c r="A68" s="33">
        <v>10</v>
      </c>
      <c r="B68" s="34" t="s">
        <v>79</v>
      </c>
      <c r="C68" s="35"/>
      <c r="D68" s="85"/>
      <c r="E68" s="85"/>
      <c r="F68" s="85"/>
      <c r="G68" s="85"/>
      <c r="H68" s="85"/>
      <c r="I68" s="85"/>
      <c r="J68" s="85"/>
      <c r="K68" s="85"/>
      <c r="L68" s="85"/>
      <c r="M68" s="85"/>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IA68" s="21">
        <v>10</v>
      </c>
      <c r="IB68" s="21" t="s">
        <v>79</v>
      </c>
      <c r="IE68" s="22"/>
      <c r="IF68" s="22"/>
      <c r="IG68" s="22"/>
      <c r="IH68" s="22"/>
      <c r="II68" s="22"/>
    </row>
    <row r="69" spans="1:243" s="21" customFormat="1" ht="252">
      <c r="A69" s="33">
        <v>10.01</v>
      </c>
      <c r="B69" s="34" t="s">
        <v>143</v>
      </c>
      <c r="C69" s="35"/>
      <c r="D69" s="85"/>
      <c r="E69" s="85"/>
      <c r="F69" s="85"/>
      <c r="G69" s="85"/>
      <c r="H69" s="85"/>
      <c r="I69" s="85"/>
      <c r="J69" s="85"/>
      <c r="K69" s="85"/>
      <c r="L69" s="85"/>
      <c r="M69" s="85"/>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IA69" s="21">
        <v>10.01</v>
      </c>
      <c r="IB69" s="21" t="s">
        <v>143</v>
      </c>
      <c r="IE69" s="22"/>
      <c r="IF69" s="22"/>
      <c r="IG69" s="22"/>
      <c r="IH69" s="22"/>
      <c r="II69" s="22"/>
    </row>
    <row r="70" spans="1:243" s="21" customFormat="1" ht="28.5">
      <c r="A70" s="33">
        <v>10.02</v>
      </c>
      <c r="B70" s="34" t="s">
        <v>144</v>
      </c>
      <c r="C70" s="35"/>
      <c r="D70" s="35">
        <v>8</v>
      </c>
      <c r="E70" s="76" t="s">
        <v>50</v>
      </c>
      <c r="F70" s="96">
        <v>753.09</v>
      </c>
      <c r="G70" s="50"/>
      <c r="H70" s="44"/>
      <c r="I70" s="45" t="s">
        <v>36</v>
      </c>
      <c r="J70" s="46">
        <f>IF(I70="Less(-)",-1,1)</f>
        <v>1</v>
      </c>
      <c r="K70" s="44" t="s">
        <v>37</v>
      </c>
      <c r="L70" s="44" t="s">
        <v>4</v>
      </c>
      <c r="M70" s="47"/>
      <c r="N70" s="64"/>
      <c r="O70" s="64"/>
      <c r="P70" s="65"/>
      <c r="Q70" s="64"/>
      <c r="R70" s="64"/>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73">
        <f>total_amount_ba($B$2,$D$2,D70,F70,J70,K70,M70)</f>
        <v>6024.72</v>
      </c>
      <c r="BB70" s="70">
        <f>BA70+SUM(N70:AZ70)</f>
        <v>6024.72</v>
      </c>
      <c r="BC70" s="84" t="str">
        <f>SpellNumber(L70,BB70)</f>
        <v>INR  Six Thousand  &amp;Twenty Four  and Paise Seventy Two Only</v>
      </c>
      <c r="IA70" s="21">
        <v>10.02</v>
      </c>
      <c r="IB70" s="21" t="s">
        <v>144</v>
      </c>
      <c r="ID70" s="21">
        <v>8</v>
      </c>
      <c r="IE70" s="22" t="s">
        <v>50</v>
      </c>
      <c r="IF70" s="22"/>
      <c r="IG70" s="22"/>
      <c r="IH70" s="22"/>
      <c r="II70" s="22"/>
    </row>
    <row r="71" spans="1:243" s="21" customFormat="1" ht="409.5">
      <c r="A71" s="33">
        <v>10.03</v>
      </c>
      <c r="B71" s="34" t="s">
        <v>80</v>
      </c>
      <c r="C71" s="35"/>
      <c r="D71" s="35">
        <v>50</v>
      </c>
      <c r="E71" s="76" t="s">
        <v>46</v>
      </c>
      <c r="F71" s="96">
        <v>226.17</v>
      </c>
      <c r="G71" s="50"/>
      <c r="H71" s="44"/>
      <c r="I71" s="45" t="s">
        <v>36</v>
      </c>
      <c r="J71" s="46">
        <f>IF(I71="Less(-)",-1,1)</f>
        <v>1</v>
      </c>
      <c r="K71" s="44" t="s">
        <v>37</v>
      </c>
      <c r="L71" s="44" t="s">
        <v>4</v>
      </c>
      <c r="M71" s="47"/>
      <c r="N71" s="64"/>
      <c r="O71" s="64"/>
      <c r="P71" s="65"/>
      <c r="Q71" s="64"/>
      <c r="R71" s="64"/>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73">
        <f>total_amount_ba($B$2,$D$2,D71,F71,J71,K71,M71)</f>
        <v>11308.5</v>
      </c>
      <c r="BB71" s="70">
        <f>BA71+SUM(N71:AZ71)</f>
        <v>11308.5</v>
      </c>
      <c r="BC71" s="84" t="str">
        <f>SpellNumber(L71,BB71)</f>
        <v>INR  Eleven Thousand Three Hundred &amp; Eight  and Paise Fifty Only</v>
      </c>
      <c r="IA71" s="21">
        <v>10.03</v>
      </c>
      <c r="IB71" s="21" t="s">
        <v>80</v>
      </c>
      <c r="ID71" s="21">
        <v>50</v>
      </c>
      <c r="IE71" s="22" t="s">
        <v>46</v>
      </c>
      <c r="IF71" s="22"/>
      <c r="IG71" s="22"/>
      <c r="IH71" s="22"/>
      <c r="II71" s="22"/>
    </row>
    <row r="72" spans="1:243" s="21" customFormat="1" ht="15.75">
      <c r="A72" s="33">
        <v>11</v>
      </c>
      <c r="B72" s="34" t="s">
        <v>62</v>
      </c>
      <c r="C72" s="35"/>
      <c r="D72" s="85"/>
      <c r="E72" s="85"/>
      <c r="F72" s="85"/>
      <c r="G72" s="85"/>
      <c r="H72" s="85"/>
      <c r="I72" s="85"/>
      <c r="J72" s="85"/>
      <c r="K72" s="85"/>
      <c r="L72" s="85"/>
      <c r="M72" s="85"/>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IA72" s="21">
        <v>11</v>
      </c>
      <c r="IB72" s="21" t="s">
        <v>62</v>
      </c>
      <c r="IE72" s="22"/>
      <c r="IF72" s="22"/>
      <c r="IG72" s="22"/>
      <c r="IH72" s="22"/>
      <c r="II72" s="22"/>
    </row>
    <row r="73" spans="1:243" s="21" customFormat="1" ht="78.75">
      <c r="A73" s="33">
        <v>11.01</v>
      </c>
      <c r="B73" s="34" t="s">
        <v>145</v>
      </c>
      <c r="C73" s="35"/>
      <c r="D73" s="85"/>
      <c r="E73" s="85"/>
      <c r="F73" s="85"/>
      <c r="G73" s="85"/>
      <c r="H73" s="85"/>
      <c r="I73" s="85"/>
      <c r="J73" s="85"/>
      <c r="K73" s="85"/>
      <c r="L73" s="85"/>
      <c r="M73" s="85"/>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IA73" s="21">
        <v>11.01</v>
      </c>
      <c r="IB73" s="21" t="s">
        <v>145</v>
      </c>
      <c r="IE73" s="22"/>
      <c r="IF73" s="22"/>
      <c r="IG73" s="22"/>
      <c r="IH73" s="22"/>
      <c r="II73" s="22"/>
    </row>
    <row r="74" spans="1:243" s="21" customFormat="1" ht="42.75">
      <c r="A74" s="33">
        <v>11.02</v>
      </c>
      <c r="B74" s="34" t="s">
        <v>146</v>
      </c>
      <c r="C74" s="35"/>
      <c r="D74" s="35">
        <v>1.1</v>
      </c>
      <c r="E74" s="76" t="s">
        <v>48</v>
      </c>
      <c r="F74" s="96">
        <v>1523.41</v>
      </c>
      <c r="G74" s="50"/>
      <c r="H74" s="44"/>
      <c r="I74" s="45" t="s">
        <v>36</v>
      </c>
      <c r="J74" s="46">
        <f>IF(I74="Less(-)",-1,1)</f>
        <v>1</v>
      </c>
      <c r="K74" s="44" t="s">
        <v>37</v>
      </c>
      <c r="L74" s="44" t="s">
        <v>4</v>
      </c>
      <c r="M74" s="47"/>
      <c r="N74" s="64"/>
      <c r="O74" s="64"/>
      <c r="P74" s="65"/>
      <c r="Q74" s="64"/>
      <c r="R74" s="64"/>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73">
        <f>total_amount_ba($B$2,$D$2,D74,F74,J74,K74,M74)</f>
        <v>1675.75</v>
      </c>
      <c r="BB74" s="70">
        <f>BA74+SUM(N74:AZ74)</f>
        <v>1675.75</v>
      </c>
      <c r="BC74" s="84" t="str">
        <f>SpellNumber(L74,BB74)</f>
        <v>INR  One Thousand Six Hundred &amp; Seventy Five  and Paise Seventy Five Only</v>
      </c>
      <c r="IA74" s="21">
        <v>11.02</v>
      </c>
      <c r="IB74" s="21" t="s">
        <v>146</v>
      </c>
      <c r="ID74" s="21">
        <v>1.1</v>
      </c>
      <c r="IE74" s="22" t="s">
        <v>48</v>
      </c>
      <c r="IF74" s="22"/>
      <c r="IG74" s="22"/>
      <c r="IH74" s="22"/>
      <c r="II74" s="22"/>
    </row>
    <row r="75" spans="1:243" s="21" customFormat="1" ht="94.5">
      <c r="A75" s="33">
        <v>11.03</v>
      </c>
      <c r="B75" s="34" t="s">
        <v>147</v>
      </c>
      <c r="C75" s="35"/>
      <c r="D75" s="85"/>
      <c r="E75" s="85"/>
      <c r="F75" s="85"/>
      <c r="G75" s="85"/>
      <c r="H75" s="85"/>
      <c r="I75" s="85"/>
      <c r="J75" s="85"/>
      <c r="K75" s="85"/>
      <c r="L75" s="85"/>
      <c r="M75" s="85"/>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IA75" s="21">
        <v>11.03</v>
      </c>
      <c r="IB75" s="21" t="s">
        <v>147</v>
      </c>
      <c r="IE75" s="22"/>
      <c r="IF75" s="22"/>
      <c r="IG75" s="22"/>
      <c r="IH75" s="22"/>
      <c r="II75" s="22"/>
    </row>
    <row r="76" spans="1:243" s="21" customFormat="1" ht="28.5">
      <c r="A76" s="33">
        <v>11.04</v>
      </c>
      <c r="B76" s="34" t="s">
        <v>148</v>
      </c>
      <c r="C76" s="35"/>
      <c r="D76" s="35">
        <v>0.5</v>
      </c>
      <c r="E76" s="76" t="s">
        <v>48</v>
      </c>
      <c r="F76" s="96">
        <v>1288.82</v>
      </c>
      <c r="G76" s="50"/>
      <c r="H76" s="44"/>
      <c r="I76" s="45" t="s">
        <v>36</v>
      </c>
      <c r="J76" s="46">
        <f>IF(I76="Less(-)",-1,1)</f>
        <v>1</v>
      </c>
      <c r="K76" s="44" t="s">
        <v>37</v>
      </c>
      <c r="L76" s="44" t="s">
        <v>4</v>
      </c>
      <c r="M76" s="47"/>
      <c r="N76" s="64"/>
      <c r="O76" s="64"/>
      <c r="P76" s="65"/>
      <c r="Q76" s="64"/>
      <c r="R76" s="64"/>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73">
        <f>total_amount_ba($B$2,$D$2,D76,F76,J76,K76,M76)</f>
        <v>644.41</v>
      </c>
      <c r="BB76" s="70">
        <f>BA76+SUM(N76:AZ76)</f>
        <v>644.41</v>
      </c>
      <c r="BC76" s="84" t="str">
        <f>SpellNumber(L76,BB76)</f>
        <v>INR  Six Hundred &amp; Forty Four  and Paise Forty One Only</v>
      </c>
      <c r="IA76" s="21">
        <v>11.04</v>
      </c>
      <c r="IB76" s="21" t="s">
        <v>148</v>
      </c>
      <c r="ID76" s="21">
        <v>0.5</v>
      </c>
      <c r="IE76" s="22" t="s">
        <v>48</v>
      </c>
      <c r="IF76" s="22"/>
      <c r="IG76" s="22"/>
      <c r="IH76" s="22"/>
      <c r="II76" s="22"/>
    </row>
    <row r="77" spans="1:243" s="21" customFormat="1" ht="65.25" customHeight="1">
      <c r="A77" s="33">
        <v>11.05</v>
      </c>
      <c r="B77" s="34" t="s">
        <v>149</v>
      </c>
      <c r="C77" s="35"/>
      <c r="D77" s="85"/>
      <c r="E77" s="85"/>
      <c r="F77" s="85"/>
      <c r="G77" s="85"/>
      <c r="H77" s="85"/>
      <c r="I77" s="85"/>
      <c r="J77" s="85"/>
      <c r="K77" s="85"/>
      <c r="L77" s="85"/>
      <c r="M77" s="85"/>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IA77" s="21">
        <v>11.05</v>
      </c>
      <c r="IB77" s="21" t="s">
        <v>149</v>
      </c>
      <c r="IE77" s="22"/>
      <c r="IF77" s="22"/>
      <c r="IG77" s="22"/>
      <c r="IH77" s="22"/>
      <c r="II77" s="22"/>
    </row>
    <row r="78" spans="1:243" s="21" customFormat="1" ht="42.75">
      <c r="A78" s="33">
        <v>11.06</v>
      </c>
      <c r="B78" s="34" t="s">
        <v>150</v>
      </c>
      <c r="C78" s="35"/>
      <c r="D78" s="35">
        <v>8</v>
      </c>
      <c r="E78" s="76" t="s">
        <v>50</v>
      </c>
      <c r="F78" s="96">
        <v>240.68</v>
      </c>
      <c r="G78" s="50"/>
      <c r="H78" s="44"/>
      <c r="I78" s="45" t="s">
        <v>36</v>
      </c>
      <c r="J78" s="46">
        <f>IF(I78="Less(-)",-1,1)</f>
        <v>1</v>
      </c>
      <c r="K78" s="44" t="s">
        <v>37</v>
      </c>
      <c r="L78" s="44" t="s">
        <v>4</v>
      </c>
      <c r="M78" s="47"/>
      <c r="N78" s="64"/>
      <c r="O78" s="64"/>
      <c r="P78" s="65"/>
      <c r="Q78" s="64"/>
      <c r="R78" s="64"/>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73">
        <f>total_amount_ba($B$2,$D$2,D78,F78,J78,K78,M78)</f>
        <v>1925.44</v>
      </c>
      <c r="BB78" s="70">
        <f>BA78+SUM(N78:AZ78)</f>
        <v>1925.44</v>
      </c>
      <c r="BC78" s="84" t="str">
        <f>SpellNumber(L78,BB78)</f>
        <v>INR  One Thousand Nine Hundred &amp; Twenty Five  and Paise Forty Four Only</v>
      </c>
      <c r="IA78" s="21">
        <v>11.06</v>
      </c>
      <c r="IB78" s="21" t="s">
        <v>150</v>
      </c>
      <c r="ID78" s="21">
        <v>8</v>
      </c>
      <c r="IE78" s="22" t="s">
        <v>50</v>
      </c>
      <c r="IF78" s="22"/>
      <c r="IG78" s="22"/>
      <c r="IH78" s="22"/>
      <c r="II78" s="22"/>
    </row>
    <row r="79" spans="1:243" s="21" customFormat="1" ht="63">
      <c r="A79" s="33">
        <v>11.07</v>
      </c>
      <c r="B79" s="34" t="s">
        <v>151</v>
      </c>
      <c r="C79" s="35"/>
      <c r="D79" s="85"/>
      <c r="E79" s="85"/>
      <c r="F79" s="85"/>
      <c r="G79" s="85"/>
      <c r="H79" s="85"/>
      <c r="I79" s="85"/>
      <c r="J79" s="85"/>
      <c r="K79" s="85"/>
      <c r="L79" s="85"/>
      <c r="M79" s="85"/>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IA79" s="21">
        <v>11.07</v>
      </c>
      <c r="IB79" s="21" t="s">
        <v>151</v>
      </c>
      <c r="IE79" s="22"/>
      <c r="IF79" s="22"/>
      <c r="IG79" s="22"/>
      <c r="IH79" s="22"/>
      <c r="II79" s="22"/>
    </row>
    <row r="80" spans="1:243" s="21" customFormat="1" ht="42.75">
      <c r="A80" s="33">
        <v>11.08</v>
      </c>
      <c r="B80" s="34" t="s">
        <v>150</v>
      </c>
      <c r="C80" s="35"/>
      <c r="D80" s="35">
        <v>14</v>
      </c>
      <c r="E80" s="76" t="s">
        <v>50</v>
      </c>
      <c r="F80" s="96">
        <v>93.42</v>
      </c>
      <c r="G80" s="50"/>
      <c r="H80" s="44"/>
      <c r="I80" s="45" t="s">
        <v>36</v>
      </c>
      <c r="J80" s="46">
        <f>IF(I80="Less(-)",-1,1)</f>
        <v>1</v>
      </c>
      <c r="K80" s="44" t="s">
        <v>37</v>
      </c>
      <c r="L80" s="44" t="s">
        <v>4</v>
      </c>
      <c r="M80" s="47"/>
      <c r="N80" s="64"/>
      <c r="O80" s="64"/>
      <c r="P80" s="65"/>
      <c r="Q80" s="64"/>
      <c r="R80" s="64"/>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73">
        <f>total_amount_ba($B$2,$D$2,D80,F80,J80,K80,M80)</f>
        <v>1307.88</v>
      </c>
      <c r="BB80" s="70">
        <f>BA80+SUM(N80:AZ80)</f>
        <v>1307.88</v>
      </c>
      <c r="BC80" s="84" t="str">
        <f>SpellNumber(L80,BB80)</f>
        <v>INR  One Thousand Three Hundred &amp; Seven  and Paise Eighty Eight Only</v>
      </c>
      <c r="IA80" s="21">
        <v>11.08</v>
      </c>
      <c r="IB80" s="21" t="s">
        <v>150</v>
      </c>
      <c r="ID80" s="21">
        <v>14</v>
      </c>
      <c r="IE80" s="22" t="s">
        <v>50</v>
      </c>
      <c r="IF80" s="22"/>
      <c r="IG80" s="22"/>
      <c r="IH80" s="22"/>
      <c r="II80" s="22"/>
    </row>
    <row r="81" spans="1:243" s="21" customFormat="1" ht="63">
      <c r="A81" s="33">
        <v>11.09</v>
      </c>
      <c r="B81" s="34" t="s">
        <v>152</v>
      </c>
      <c r="C81" s="35"/>
      <c r="D81" s="85"/>
      <c r="E81" s="85"/>
      <c r="F81" s="85"/>
      <c r="G81" s="85"/>
      <c r="H81" s="85"/>
      <c r="I81" s="85"/>
      <c r="J81" s="85"/>
      <c r="K81" s="85"/>
      <c r="L81" s="85"/>
      <c r="M81" s="85"/>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IA81" s="21">
        <v>11.09</v>
      </c>
      <c r="IB81" s="21" t="s">
        <v>152</v>
      </c>
      <c r="IE81" s="22"/>
      <c r="IF81" s="22"/>
      <c r="IG81" s="22"/>
      <c r="IH81" s="22"/>
      <c r="II81" s="22"/>
    </row>
    <row r="82" spans="1:243" s="21" customFormat="1" ht="42.75">
      <c r="A82" s="95">
        <v>11.1</v>
      </c>
      <c r="B82" s="34" t="s">
        <v>153</v>
      </c>
      <c r="C82" s="35"/>
      <c r="D82" s="35">
        <v>28</v>
      </c>
      <c r="E82" s="76" t="s">
        <v>46</v>
      </c>
      <c r="F82" s="96">
        <v>48.09</v>
      </c>
      <c r="G82" s="50"/>
      <c r="H82" s="44"/>
      <c r="I82" s="45" t="s">
        <v>36</v>
      </c>
      <c r="J82" s="46">
        <f>IF(I82="Less(-)",-1,1)</f>
        <v>1</v>
      </c>
      <c r="K82" s="44" t="s">
        <v>37</v>
      </c>
      <c r="L82" s="44" t="s">
        <v>4</v>
      </c>
      <c r="M82" s="47"/>
      <c r="N82" s="64"/>
      <c r="O82" s="64"/>
      <c r="P82" s="65"/>
      <c r="Q82" s="64"/>
      <c r="R82" s="64"/>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73">
        <f>total_amount_ba($B$2,$D$2,D82,F82,J82,K82,M82)</f>
        <v>1346.52</v>
      </c>
      <c r="BB82" s="70">
        <f>BA82+SUM(N82:AZ82)</f>
        <v>1346.52</v>
      </c>
      <c r="BC82" s="84" t="str">
        <f>SpellNumber(L82,BB82)</f>
        <v>INR  One Thousand Three Hundred &amp; Forty Six  and Paise Fifty Two Only</v>
      </c>
      <c r="IA82" s="21">
        <v>11.1</v>
      </c>
      <c r="IB82" s="21" t="s">
        <v>153</v>
      </c>
      <c r="ID82" s="21">
        <v>28</v>
      </c>
      <c r="IE82" s="22" t="s">
        <v>46</v>
      </c>
      <c r="IF82" s="22"/>
      <c r="IG82" s="22"/>
      <c r="IH82" s="22"/>
      <c r="II82" s="22"/>
    </row>
    <row r="83" spans="1:243" s="21" customFormat="1" ht="78.75">
      <c r="A83" s="33">
        <v>11.11</v>
      </c>
      <c r="B83" s="34" t="s">
        <v>81</v>
      </c>
      <c r="C83" s="35"/>
      <c r="D83" s="35">
        <v>35</v>
      </c>
      <c r="E83" s="76" t="s">
        <v>46</v>
      </c>
      <c r="F83" s="96">
        <v>34.2</v>
      </c>
      <c r="G83" s="50"/>
      <c r="H83" s="44"/>
      <c r="I83" s="45" t="s">
        <v>36</v>
      </c>
      <c r="J83" s="46">
        <f>IF(I83="Less(-)",-1,1)</f>
        <v>1</v>
      </c>
      <c r="K83" s="44" t="s">
        <v>37</v>
      </c>
      <c r="L83" s="44" t="s">
        <v>4</v>
      </c>
      <c r="M83" s="47"/>
      <c r="N83" s="64"/>
      <c r="O83" s="64"/>
      <c r="P83" s="65"/>
      <c r="Q83" s="64"/>
      <c r="R83" s="64"/>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73">
        <f>total_amount_ba($B$2,$D$2,D83,F83,J83,K83,M83)</f>
        <v>1197</v>
      </c>
      <c r="BB83" s="70">
        <f>BA83+SUM(N83:AZ83)</f>
        <v>1197</v>
      </c>
      <c r="BC83" s="84" t="str">
        <f>SpellNumber(L83,BB83)</f>
        <v>INR  One Thousand One Hundred &amp; Ninety Seven  Only</v>
      </c>
      <c r="IA83" s="21">
        <v>11.11</v>
      </c>
      <c r="IB83" s="21" t="s">
        <v>81</v>
      </c>
      <c r="ID83" s="21">
        <v>35</v>
      </c>
      <c r="IE83" s="22" t="s">
        <v>46</v>
      </c>
      <c r="IF83" s="22"/>
      <c r="IG83" s="22"/>
      <c r="IH83" s="22"/>
      <c r="II83" s="22"/>
    </row>
    <row r="84" spans="1:243" s="21" customFormat="1" ht="141.75">
      <c r="A84" s="33">
        <v>11.12</v>
      </c>
      <c r="B84" s="34" t="s">
        <v>57</v>
      </c>
      <c r="C84" s="35"/>
      <c r="D84" s="35">
        <v>3</v>
      </c>
      <c r="E84" s="76" t="s">
        <v>48</v>
      </c>
      <c r="F84" s="96">
        <v>121.74</v>
      </c>
      <c r="G84" s="50"/>
      <c r="H84" s="44"/>
      <c r="I84" s="45" t="s">
        <v>36</v>
      </c>
      <c r="J84" s="46">
        <f>IF(I84="Less(-)",-1,1)</f>
        <v>1</v>
      </c>
      <c r="K84" s="44" t="s">
        <v>37</v>
      </c>
      <c r="L84" s="44" t="s">
        <v>4</v>
      </c>
      <c r="M84" s="47"/>
      <c r="N84" s="64"/>
      <c r="O84" s="64"/>
      <c r="P84" s="65"/>
      <c r="Q84" s="64"/>
      <c r="R84" s="64"/>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73">
        <f>total_amount_ba($B$2,$D$2,D84,F84,J84,K84,M84)</f>
        <v>365.22</v>
      </c>
      <c r="BB84" s="70">
        <f>BA84+SUM(N84:AZ84)</f>
        <v>365.22</v>
      </c>
      <c r="BC84" s="84" t="str">
        <f>SpellNumber(L84,BB84)</f>
        <v>INR  Three Hundred &amp; Sixty Five  and Paise Twenty Two Only</v>
      </c>
      <c r="IA84" s="21">
        <v>11.12</v>
      </c>
      <c r="IB84" s="21" t="s">
        <v>57</v>
      </c>
      <c r="ID84" s="21">
        <v>3</v>
      </c>
      <c r="IE84" s="22" t="s">
        <v>48</v>
      </c>
      <c r="IF84" s="22"/>
      <c r="IG84" s="22"/>
      <c r="IH84" s="22"/>
      <c r="II84" s="22"/>
    </row>
    <row r="85" spans="1:243" s="21" customFormat="1" ht="15.75">
      <c r="A85" s="33">
        <v>12</v>
      </c>
      <c r="B85" s="34" t="s">
        <v>82</v>
      </c>
      <c r="C85" s="35"/>
      <c r="D85" s="85"/>
      <c r="E85" s="85"/>
      <c r="F85" s="85"/>
      <c r="G85" s="85"/>
      <c r="H85" s="85"/>
      <c r="I85" s="85"/>
      <c r="J85" s="85"/>
      <c r="K85" s="85"/>
      <c r="L85" s="85"/>
      <c r="M85" s="85"/>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IA85" s="21">
        <v>12</v>
      </c>
      <c r="IB85" s="21" t="s">
        <v>82</v>
      </c>
      <c r="IE85" s="22"/>
      <c r="IF85" s="22"/>
      <c r="IG85" s="22"/>
      <c r="IH85" s="22"/>
      <c r="II85" s="22"/>
    </row>
    <row r="86" spans="1:243" s="21" customFormat="1" ht="173.25">
      <c r="A86" s="33">
        <v>12.01</v>
      </c>
      <c r="B86" s="34" t="s">
        <v>154</v>
      </c>
      <c r="C86" s="35"/>
      <c r="D86" s="85"/>
      <c r="E86" s="85"/>
      <c r="F86" s="85"/>
      <c r="G86" s="85"/>
      <c r="H86" s="85"/>
      <c r="I86" s="85"/>
      <c r="J86" s="85"/>
      <c r="K86" s="85"/>
      <c r="L86" s="85"/>
      <c r="M86" s="85"/>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IA86" s="21">
        <v>12.01</v>
      </c>
      <c r="IB86" s="21" t="s">
        <v>154</v>
      </c>
      <c r="IE86" s="22"/>
      <c r="IF86" s="22"/>
      <c r="IG86" s="22"/>
      <c r="IH86" s="22"/>
      <c r="II86" s="22"/>
    </row>
    <row r="87" spans="1:243" s="21" customFormat="1" ht="47.25">
      <c r="A87" s="33">
        <v>12.02</v>
      </c>
      <c r="B87" s="34" t="s">
        <v>155</v>
      </c>
      <c r="C87" s="35"/>
      <c r="D87" s="35">
        <v>6</v>
      </c>
      <c r="E87" s="76" t="s">
        <v>50</v>
      </c>
      <c r="F87" s="96">
        <v>4753.62</v>
      </c>
      <c r="G87" s="50"/>
      <c r="H87" s="44"/>
      <c r="I87" s="45" t="s">
        <v>36</v>
      </c>
      <c r="J87" s="46">
        <f>IF(I87="Less(-)",-1,1)</f>
        <v>1</v>
      </c>
      <c r="K87" s="44" t="s">
        <v>37</v>
      </c>
      <c r="L87" s="44" t="s">
        <v>4</v>
      </c>
      <c r="M87" s="47"/>
      <c r="N87" s="64"/>
      <c r="O87" s="64"/>
      <c r="P87" s="65"/>
      <c r="Q87" s="64"/>
      <c r="R87" s="64"/>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73">
        <f>total_amount_ba($B$2,$D$2,D87,F87,J87,K87,M87)</f>
        <v>28521.72</v>
      </c>
      <c r="BB87" s="70">
        <f>BA87+SUM(N87:AZ87)</f>
        <v>28521.72</v>
      </c>
      <c r="BC87" s="84" t="str">
        <f>SpellNumber(L87,BB87)</f>
        <v>INR  Twenty Eight Thousand Five Hundred &amp; Twenty One  and Paise Seventy Two Only</v>
      </c>
      <c r="IA87" s="21">
        <v>12.02</v>
      </c>
      <c r="IB87" s="21" t="s">
        <v>155</v>
      </c>
      <c r="ID87" s="21">
        <v>6</v>
      </c>
      <c r="IE87" s="22" t="s">
        <v>50</v>
      </c>
      <c r="IF87" s="22"/>
      <c r="IG87" s="22"/>
      <c r="IH87" s="22"/>
      <c r="II87" s="22"/>
    </row>
    <row r="88" spans="1:243" s="21" customFormat="1" ht="173.25">
      <c r="A88" s="33">
        <v>12.03</v>
      </c>
      <c r="B88" s="34" t="s">
        <v>156</v>
      </c>
      <c r="C88" s="35"/>
      <c r="D88" s="85"/>
      <c r="E88" s="85"/>
      <c r="F88" s="85"/>
      <c r="G88" s="85"/>
      <c r="H88" s="85"/>
      <c r="I88" s="85"/>
      <c r="J88" s="85"/>
      <c r="K88" s="85"/>
      <c r="L88" s="85"/>
      <c r="M88" s="85"/>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IA88" s="21">
        <v>12.03</v>
      </c>
      <c r="IB88" s="21" t="s">
        <v>156</v>
      </c>
      <c r="IE88" s="22"/>
      <c r="IF88" s="22"/>
      <c r="IG88" s="22"/>
      <c r="IH88" s="22"/>
      <c r="II88" s="22"/>
    </row>
    <row r="89" spans="1:243" s="21" customFormat="1" ht="42.75">
      <c r="A89" s="33">
        <v>12.04</v>
      </c>
      <c r="B89" s="34" t="s">
        <v>157</v>
      </c>
      <c r="C89" s="35"/>
      <c r="D89" s="35">
        <v>1</v>
      </c>
      <c r="E89" s="76" t="s">
        <v>50</v>
      </c>
      <c r="F89" s="96">
        <v>4612.85</v>
      </c>
      <c r="G89" s="50"/>
      <c r="H89" s="44"/>
      <c r="I89" s="45" t="s">
        <v>36</v>
      </c>
      <c r="J89" s="46">
        <f>IF(I89="Less(-)",-1,1)</f>
        <v>1</v>
      </c>
      <c r="K89" s="44" t="s">
        <v>37</v>
      </c>
      <c r="L89" s="44" t="s">
        <v>4</v>
      </c>
      <c r="M89" s="47"/>
      <c r="N89" s="64"/>
      <c r="O89" s="64"/>
      <c r="P89" s="65"/>
      <c r="Q89" s="64"/>
      <c r="R89" s="64"/>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73">
        <f>total_amount_ba($B$2,$D$2,D89,F89,J89,K89,M89)</f>
        <v>4612.85</v>
      </c>
      <c r="BB89" s="70">
        <f>BA89+SUM(N89:AZ89)</f>
        <v>4612.85</v>
      </c>
      <c r="BC89" s="84" t="str">
        <f>SpellNumber(L89,BB89)</f>
        <v>INR  Four Thousand Six Hundred &amp; Twelve  and Paise Eighty Five Only</v>
      </c>
      <c r="IA89" s="21">
        <v>12.04</v>
      </c>
      <c r="IB89" s="21" t="s">
        <v>157</v>
      </c>
      <c r="ID89" s="21">
        <v>1</v>
      </c>
      <c r="IE89" s="22" t="s">
        <v>50</v>
      </c>
      <c r="IF89" s="22"/>
      <c r="IG89" s="22"/>
      <c r="IH89" s="22"/>
      <c r="II89" s="22"/>
    </row>
    <row r="90" spans="1:243" s="21" customFormat="1" ht="47.25">
      <c r="A90" s="33">
        <v>12.05</v>
      </c>
      <c r="B90" s="34" t="s">
        <v>158</v>
      </c>
      <c r="C90" s="35"/>
      <c r="D90" s="85"/>
      <c r="E90" s="85"/>
      <c r="F90" s="85"/>
      <c r="G90" s="85"/>
      <c r="H90" s="85"/>
      <c r="I90" s="85"/>
      <c r="J90" s="85"/>
      <c r="K90" s="85"/>
      <c r="L90" s="85"/>
      <c r="M90" s="85"/>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IA90" s="21">
        <v>12.05</v>
      </c>
      <c r="IB90" s="21" t="s">
        <v>158</v>
      </c>
      <c r="IE90" s="22"/>
      <c r="IF90" s="22"/>
      <c r="IG90" s="22"/>
      <c r="IH90" s="22"/>
      <c r="II90" s="22"/>
    </row>
    <row r="91" spans="1:243" s="21" customFormat="1" ht="42.75">
      <c r="A91" s="33">
        <v>12.06</v>
      </c>
      <c r="B91" s="34" t="s">
        <v>159</v>
      </c>
      <c r="C91" s="35"/>
      <c r="D91" s="35">
        <v>6</v>
      </c>
      <c r="E91" s="76" t="s">
        <v>50</v>
      </c>
      <c r="F91" s="96">
        <v>2231.04</v>
      </c>
      <c r="G91" s="50"/>
      <c r="H91" s="44"/>
      <c r="I91" s="45" t="s">
        <v>36</v>
      </c>
      <c r="J91" s="46">
        <f>IF(I91="Less(-)",-1,1)</f>
        <v>1</v>
      </c>
      <c r="K91" s="44" t="s">
        <v>37</v>
      </c>
      <c r="L91" s="44" t="s">
        <v>4</v>
      </c>
      <c r="M91" s="47"/>
      <c r="N91" s="64"/>
      <c r="O91" s="64"/>
      <c r="P91" s="65"/>
      <c r="Q91" s="64"/>
      <c r="R91" s="64"/>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73">
        <f>total_amount_ba($B$2,$D$2,D91,F91,J91,K91,M91)</f>
        <v>13386.24</v>
      </c>
      <c r="BB91" s="70">
        <f>BA91+SUM(N91:AZ91)</f>
        <v>13386.24</v>
      </c>
      <c r="BC91" s="84" t="str">
        <f>SpellNumber(L91,BB91)</f>
        <v>INR  Thirteen Thousand Three Hundred &amp; Eighty Six  and Paise Twenty Four Only</v>
      </c>
      <c r="IA91" s="21">
        <v>12.06</v>
      </c>
      <c r="IB91" s="21" t="s">
        <v>159</v>
      </c>
      <c r="ID91" s="21">
        <v>6</v>
      </c>
      <c r="IE91" s="22" t="s">
        <v>50</v>
      </c>
      <c r="IF91" s="22"/>
      <c r="IG91" s="22"/>
      <c r="IH91" s="22"/>
      <c r="II91" s="22"/>
    </row>
    <row r="92" spans="1:243" s="21" customFormat="1" ht="78.75">
      <c r="A92" s="33">
        <v>12.07</v>
      </c>
      <c r="B92" s="34" t="s">
        <v>160</v>
      </c>
      <c r="C92" s="35"/>
      <c r="D92" s="85"/>
      <c r="E92" s="85"/>
      <c r="F92" s="85"/>
      <c r="G92" s="85"/>
      <c r="H92" s="85"/>
      <c r="I92" s="85"/>
      <c r="J92" s="85"/>
      <c r="K92" s="85"/>
      <c r="L92" s="85"/>
      <c r="M92" s="85"/>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IA92" s="21">
        <v>12.07</v>
      </c>
      <c r="IB92" s="21" t="s">
        <v>160</v>
      </c>
      <c r="IE92" s="22"/>
      <c r="IF92" s="22"/>
      <c r="IG92" s="22"/>
      <c r="IH92" s="22"/>
      <c r="II92" s="22"/>
    </row>
    <row r="93" spans="1:243" s="21" customFormat="1" ht="42.75">
      <c r="A93" s="33">
        <v>12.08</v>
      </c>
      <c r="B93" s="34" t="s">
        <v>161</v>
      </c>
      <c r="C93" s="35"/>
      <c r="D93" s="35">
        <v>14</v>
      </c>
      <c r="E93" s="76" t="s">
        <v>50</v>
      </c>
      <c r="F93" s="96">
        <v>876.76</v>
      </c>
      <c r="G93" s="50"/>
      <c r="H93" s="44"/>
      <c r="I93" s="45" t="s">
        <v>36</v>
      </c>
      <c r="J93" s="46">
        <f>IF(I93="Less(-)",-1,1)</f>
        <v>1</v>
      </c>
      <c r="K93" s="44" t="s">
        <v>37</v>
      </c>
      <c r="L93" s="44" t="s">
        <v>4</v>
      </c>
      <c r="M93" s="47"/>
      <c r="N93" s="64"/>
      <c r="O93" s="64"/>
      <c r="P93" s="65"/>
      <c r="Q93" s="64"/>
      <c r="R93" s="64"/>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73">
        <f>total_amount_ba($B$2,$D$2,D93,F93,J93,K93,M93)</f>
        <v>12274.64</v>
      </c>
      <c r="BB93" s="70">
        <f>BA93+SUM(N93:AZ93)</f>
        <v>12274.64</v>
      </c>
      <c r="BC93" s="84" t="str">
        <f>SpellNumber(L93,BB93)</f>
        <v>INR  Twelve Thousand Two Hundred &amp; Seventy Four  and Paise Sixty Four Only</v>
      </c>
      <c r="IA93" s="21">
        <v>12.08</v>
      </c>
      <c r="IB93" s="21" t="s">
        <v>161</v>
      </c>
      <c r="ID93" s="21">
        <v>14</v>
      </c>
      <c r="IE93" s="22" t="s">
        <v>50</v>
      </c>
      <c r="IF93" s="22"/>
      <c r="IG93" s="22"/>
      <c r="IH93" s="22"/>
      <c r="II93" s="22"/>
    </row>
    <row r="94" spans="1:243" s="21" customFormat="1" ht="47.25">
      <c r="A94" s="33">
        <v>12.09</v>
      </c>
      <c r="B94" s="34" t="s">
        <v>162</v>
      </c>
      <c r="C94" s="35"/>
      <c r="D94" s="85"/>
      <c r="E94" s="85"/>
      <c r="F94" s="85"/>
      <c r="G94" s="85"/>
      <c r="H94" s="85"/>
      <c r="I94" s="85"/>
      <c r="J94" s="85"/>
      <c r="K94" s="85"/>
      <c r="L94" s="85"/>
      <c r="M94" s="85"/>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IA94" s="21">
        <v>12.09</v>
      </c>
      <c r="IB94" s="21" t="s">
        <v>162</v>
      </c>
      <c r="IE94" s="22"/>
      <c r="IF94" s="22"/>
      <c r="IG94" s="22"/>
      <c r="IH94" s="22"/>
      <c r="II94" s="22"/>
    </row>
    <row r="95" spans="1:243" s="21" customFormat="1" ht="28.5">
      <c r="A95" s="95">
        <v>12.1</v>
      </c>
      <c r="B95" s="34" t="s">
        <v>163</v>
      </c>
      <c r="C95" s="35"/>
      <c r="D95" s="35">
        <v>2</v>
      </c>
      <c r="E95" s="76" t="s">
        <v>50</v>
      </c>
      <c r="F95" s="96">
        <v>500.66</v>
      </c>
      <c r="G95" s="50"/>
      <c r="H95" s="44"/>
      <c r="I95" s="45" t="s">
        <v>36</v>
      </c>
      <c r="J95" s="46">
        <f>IF(I95="Less(-)",-1,1)</f>
        <v>1</v>
      </c>
      <c r="K95" s="44" t="s">
        <v>37</v>
      </c>
      <c r="L95" s="44" t="s">
        <v>4</v>
      </c>
      <c r="M95" s="47"/>
      <c r="N95" s="64"/>
      <c r="O95" s="64"/>
      <c r="P95" s="65"/>
      <c r="Q95" s="64"/>
      <c r="R95" s="64"/>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73">
        <f>total_amount_ba($B$2,$D$2,D95,F95,J95,K95,M95)</f>
        <v>1001.32</v>
      </c>
      <c r="BB95" s="70">
        <f>BA95+SUM(N95:AZ95)</f>
        <v>1001.32</v>
      </c>
      <c r="BC95" s="84" t="str">
        <f>SpellNumber(L95,BB95)</f>
        <v>INR  One Thousand  &amp;One  and Paise Thirty Two Only</v>
      </c>
      <c r="IA95" s="21">
        <v>12.1</v>
      </c>
      <c r="IB95" s="21" t="s">
        <v>163</v>
      </c>
      <c r="ID95" s="21">
        <v>2</v>
      </c>
      <c r="IE95" s="22" t="s">
        <v>50</v>
      </c>
      <c r="IF95" s="22"/>
      <c r="IG95" s="22"/>
      <c r="IH95" s="22"/>
      <c r="II95" s="22"/>
    </row>
    <row r="96" spans="1:243" s="21" customFormat="1" ht="63">
      <c r="A96" s="33">
        <v>12.11</v>
      </c>
      <c r="B96" s="34" t="s">
        <v>83</v>
      </c>
      <c r="C96" s="35"/>
      <c r="D96" s="35">
        <v>18</v>
      </c>
      <c r="E96" s="76" t="s">
        <v>50</v>
      </c>
      <c r="F96" s="96">
        <v>774.27</v>
      </c>
      <c r="G96" s="50"/>
      <c r="H96" s="44"/>
      <c r="I96" s="45" t="s">
        <v>36</v>
      </c>
      <c r="J96" s="46">
        <f>IF(I96="Less(-)",-1,1)</f>
        <v>1</v>
      </c>
      <c r="K96" s="44" t="s">
        <v>37</v>
      </c>
      <c r="L96" s="44" t="s">
        <v>4</v>
      </c>
      <c r="M96" s="47"/>
      <c r="N96" s="64"/>
      <c r="O96" s="64"/>
      <c r="P96" s="65"/>
      <c r="Q96" s="64"/>
      <c r="R96" s="64"/>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73">
        <f>total_amount_ba($B$2,$D$2,D96,F96,J96,K96,M96)</f>
        <v>13936.86</v>
      </c>
      <c r="BB96" s="70">
        <f>BA96+SUM(N96:AZ96)</f>
        <v>13936.86</v>
      </c>
      <c r="BC96" s="84" t="str">
        <f>SpellNumber(L96,BB96)</f>
        <v>INR  Thirteen Thousand Nine Hundred &amp; Thirty Six  and Paise Eighty Six Only</v>
      </c>
      <c r="IA96" s="21">
        <v>12.11</v>
      </c>
      <c r="IB96" s="21" t="s">
        <v>83</v>
      </c>
      <c r="ID96" s="21">
        <v>18</v>
      </c>
      <c r="IE96" s="22" t="s">
        <v>50</v>
      </c>
      <c r="IF96" s="22"/>
      <c r="IG96" s="22"/>
      <c r="IH96" s="22"/>
      <c r="II96" s="22"/>
    </row>
    <row r="97" spans="1:243" s="21" customFormat="1" ht="47.25">
      <c r="A97" s="33">
        <v>12.12</v>
      </c>
      <c r="B97" s="34" t="s">
        <v>164</v>
      </c>
      <c r="C97" s="35"/>
      <c r="D97" s="85"/>
      <c r="E97" s="85"/>
      <c r="F97" s="85"/>
      <c r="G97" s="85"/>
      <c r="H97" s="85"/>
      <c r="I97" s="85"/>
      <c r="J97" s="85"/>
      <c r="K97" s="85"/>
      <c r="L97" s="85"/>
      <c r="M97" s="85"/>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IA97" s="21">
        <v>12.12</v>
      </c>
      <c r="IB97" s="21" t="s">
        <v>164</v>
      </c>
      <c r="IE97" s="22"/>
      <c r="IF97" s="22"/>
      <c r="IG97" s="22"/>
      <c r="IH97" s="22"/>
      <c r="II97" s="22"/>
    </row>
    <row r="98" spans="1:243" s="21" customFormat="1" ht="15.75">
      <c r="A98" s="33">
        <v>12.13</v>
      </c>
      <c r="B98" s="34" t="s">
        <v>165</v>
      </c>
      <c r="C98" s="35"/>
      <c r="D98" s="85"/>
      <c r="E98" s="85"/>
      <c r="F98" s="85"/>
      <c r="G98" s="85"/>
      <c r="H98" s="85"/>
      <c r="I98" s="85"/>
      <c r="J98" s="85"/>
      <c r="K98" s="85"/>
      <c r="L98" s="85"/>
      <c r="M98" s="85"/>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IA98" s="21">
        <v>12.13</v>
      </c>
      <c r="IB98" s="21" t="s">
        <v>165</v>
      </c>
      <c r="IE98" s="22"/>
      <c r="IF98" s="22"/>
      <c r="IG98" s="22"/>
      <c r="IH98" s="22"/>
      <c r="II98" s="22"/>
    </row>
    <row r="99" spans="1:243" s="21" customFormat="1" ht="28.5">
      <c r="A99" s="33">
        <v>12.14</v>
      </c>
      <c r="B99" s="34" t="s">
        <v>166</v>
      </c>
      <c r="C99" s="35"/>
      <c r="D99" s="35">
        <v>6</v>
      </c>
      <c r="E99" s="76" t="s">
        <v>50</v>
      </c>
      <c r="F99" s="96">
        <v>88.65</v>
      </c>
      <c r="G99" s="50"/>
      <c r="H99" s="44"/>
      <c r="I99" s="45" t="s">
        <v>36</v>
      </c>
      <c r="J99" s="46">
        <f>IF(I99="Less(-)",-1,1)</f>
        <v>1</v>
      </c>
      <c r="K99" s="44" t="s">
        <v>37</v>
      </c>
      <c r="L99" s="44" t="s">
        <v>4</v>
      </c>
      <c r="M99" s="47"/>
      <c r="N99" s="64"/>
      <c r="O99" s="64"/>
      <c r="P99" s="65"/>
      <c r="Q99" s="64"/>
      <c r="R99" s="64"/>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73">
        <f>total_amount_ba($B$2,$D$2,D99,F99,J99,K99,M99)</f>
        <v>531.9</v>
      </c>
      <c r="BB99" s="70">
        <f>BA99+SUM(N99:AZ99)</f>
        <v>531.9</v>
      </c>
      <c r="BC99" s="84" t="str">
        <f>SpellNumber(L99,BB99)</f>
        <v>INR  Five Hundred &amp; Thirty One  and Paise Ninety Only</v>
      </c>
      <c r="IA99" s="21">
        <v>12.14</v>
      </c>
      <c r="IB99" s="21" t="s">
        <v>166</v>
      </c>
      <c r="ID99" s="21">
        <v>6</v>
      </c>
      <c r="IE99" s="22" t="s">
        <v>50</v>
      </c>
      <c r="IF99" s="22"/>
      <c r="IG99" s="22"/>
      <c r="IH99" s="22"/>
      <c r="II99" s="22"/>
    </row>
    <row r="100" spans="1:243" s="21" customFormat="1" ht="31.5">
      <c r="A100" s="33">
        <v>12.15</v>
      </c>
      <c r="B100" s="34" t="s">
        <v>167</v>
      </c>
      <c r="C100" s="35"/>
      <c r="D100" s="85"/>
      <c r="E100" s="85"/>
      <c r="F100" s="85"/>
      <c r="G100" s="85"/>
      <c r="H100" s="85"/>
      <c r="I100" s="85"/>
      <c r="J100" s="85"/>
      <c r="K100" s="85"/>
      <c r="L100" s="85"/>
      <c r="M100" s="85"/>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IA100" s="21">
        <v>12.15</v>
      </c>
      <c r="IB100" s="21" t="s">
        <v>167</v>
      </c>
      <c r="IE100" s="22"/>
      <c r="IF100" s="22"/>
      <c r="IG100" s="22"/>
      <c r="IH100" s="22"/>
      <c r="II100" s="22"/>
    </row>
    <row r="101" spans="1:243" s="21" customFormat="1" ht="15.75">
      <c r="A101" s="33">
        <v>12.16</v>
      </c>
      <c r="B101" s="34" t="s">
        <v>168</v>
      </c>
      <c r="C101" s="35"/>
      <c r="D101" s="85"/>
      <c r="E101" s="85"/>
      <c r="F101" s="85"/>
      <c r="G101" s="85"/>
      <c r="H101" s="85"/>
      <c r="I101" s="85"/>
      <c r="J101" s="85"/>
      <c r="K101" s="85"/>
      <c r="L101" s="85"/>
      <c r="M101" s="85"/>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IA101" s="21">
        <v>12.16</v>
      </c>
      <c r="IB101" s="21" t="s">
        <v>168</v>
      </c>
      <c r="IE101" s="22"/>
      <c r="IF101" s="22"/>
      <c r="IG101" s="22"/>
      <c r="IH101" s="22"/>
      <c r="II101" s="22"/>
    </row>
    <row r="102" spans="1:243" s="21" customFormat="1" ht="42.75">
      <c r="A102" s="33">
        <v>12.17</v>
      </c>
      <c r="B102" s="34" t="s">
        <v>169</v>
      </c>
      <c r="C102" s="35"/>
      <c r="D102" s="35">
        <v>110</v>
      </c>
      <c r="E102" s="76" t="s">
        <v>109</v>
      </c>
      <c r="F102" s="96">
        <v>957.65</v>
      </c>
      <c r="G102" s="50"/>
      <c r="H102" s="44"/>
      <c r="I102" s="45" t="s">
        <v>36</v>
      </c>
      <c r="J102" s="46">
        <f>IF(I102="Less(-)",-1,1)</f>
        <v>1</v>
      </c>
      <c r="K102" s="44" t="s">
        <v>37</v>
      </c>
      <c r="L102" s="44" t="s">
        <v>4</v>
      </c>
      <c r="M102" s="47"/>
      <c r="N102" s="64"/>
      <c r="O102" s="64"/>
      <c r="P102" s="65"/>
      <c r="Q102" s="64"/>
      <c r="R102" s="64"/>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73">
        <f>total_amount_ba($B$2,$D$2,D102,F102,J102,K102,M102)</f>
        <v>105341.5</v>
      </c>
      <c r="BB102" s="70">
        <f>BA102+SUM(N102:AZ102)</f>
        <v>105341.5</v>
      </c>
      <c r="BC102" s="84" t="str">
        <f>SpellNumber(L102,BB102)</f>
        <v>INR  One Lakh Five Thousand Three Hundred &amp; Forty One  and Paise Fifty Only</v>
      </c>
      <c r="IA102" s="21">
        <v>12.17</v>
      </c>
      <c r="IB102" s="21" t="s">
        <v>169</v>
      </c>
      <c r="ID102" s="21">
        <v>110</v>
      </c>
      <c r="IE102" s="22" t="s">
        <v>109</v>
      </c>
      <c r="IF102" s="22"/>
      <c r="IG102" s="22"/>
      <c r="IH102" s="22"/>
      <c r="II102" s="22"/>
    </row>
    <row r="103" spans="1:243" s="21" customFormat="1" ht="15.75">
      <c r="A103" s="33">
        <v>12.18</v>
      </c>
      <c r="B103" s="34" t="s">
        <v>170</v>
      </c>
      <c r="C103" s="35"/>
      <c r="D103" s="85"/>
      <c r="E103" s="85"/>
      <c r="F103" s="85"/>
      <c r="G103" s="85"/>
      <c r="H103" s="85"/>
      <c r="I103" s="85"/>
      <c r="J103" s="85"/>
      <c r="K103" s="85"/>
      <c r="L103" s="85"/>
      <c r="M103" s="85"/>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IA103" s="21">
        <v>12.18</v>
      </c>
      <c r="IB103" s="21" t="s">
        <v>170</v>
      </c>
      <c r="IE103" s="22"/>
      <c r="IF103" s="22"/>
      <c r="IG103" s="22"/>
      <c r="IH103" s="22"/>
      <c r="II103" s="22"/>
    </row>
    <row r="104" spans="1:243" s="21" customFormat="1" ht="42.75">
      <c r="A104" s="33">
        <v>12.19</v>
      </c>
      <c r="B104" s="34" t="s">
        <v>171</v>
      </c>
      <c r="C104" s="35"/>
      <c r="D104" s="35">
        <v>12</v>
      </c>
      <c r="E104" s="76" t="s">
        <v>109</v>
      </c>
      <c r="F104" s="96">
        <v>869.84</v>
      </c>
      <c r="G104" s="50"/>
      <c r="H104" s="44"/>
      <c r="I104" s="45" t="s">
        <v>36</v>
      </c>
      <c r="J104" s="46">
        <f>IF(I104="Less(-)",-1,1)</f>
        <v>1</v>
      </c>
      <c r="K104" s="44" t="s">
        <v>37</v>
      </c>
      <c r="L104" s="44" t="s">
        <v>4</v>
      </c>
      <c r="M104" s="47"/>
      <c r="N104" s="64"/>
      <c r="O104" s="64"/>
      <c r="P104" s="65"/>
      <c r="Q104" s="64"/>
      <c r="R104" s="64"/>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73">
        <f>total_amount_ba($B$2,$D$2,D104,F104,J104,K104,M104)</f>
        <v>10438.08</v>
      </c>
      <c r="BB104" s="70">
        <f>BA104+SUM(N104:AZ104)</f>
        <v>10438.08</v>
      </c>
      <c r="BC104" s="84" t="str">
        <f>SpellNumber(L104,BB104)</f>
        <v>INR  Ten Thousand Four Hundred &amp; Thirty Eight  and Paise Eight Only</v>
      </c>
      <c r="IA104" s="21">
        <v>12.19</v>
      </c>
      <c r="IB104" s="21" t="s">
        <v>171</v>
      </c>
      <c r="ID104" s="21">
        <v>12</v>
      </c>
      <c r="IE104" s="22" t="s">
        <v>109</v>
      </c>
      <c r="IF104" s="22"/>
      <c r="IG104" s="22"/>
      <c r="IH104" s="22"/>
      <c r="II104" s="22"/>
    </row>
    <row r="105" spans="1:243" s="21" customFormat="1" ht="157.5">
      <c r="A105" s="95">
        <v>12.2</v>
      </c>
      <c r="B105" s="34" t="s">
        <v>172</v>
      </c>
      <c r="C105" s="35"/>
      <c r="D105" s="85"/>
      <c r="E105" s="85"/>
      <c r="F105" s="85"/>
      <c r="G105" s="85"/>
      <c r="H105" s="85"/>
      <c r="I105" s="85"/>
      <c r="J105" s="85"/>
      <c r="K105" s="85"/>
      <c r="L105" s="85"/>
      <c r="M105" s="85"/>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IA105" s="21">
        <v>12.2</v>
      </c>
      <c r="IB105" s="21" t="s">
        <v>172</v>
      </c>
      <c r="IE105" s="22"/>
      <c r="IF105" s="22"/>
      <c r="IG105" s="22"/>
      <c r="IH105" s="22"/>
      <c r="II105" s="22"/>
    </row>
    <row r="106" spans="1:243" s="21" customFormat="1" ht="42.75">
      <c r="A106" s="33">
        <v>12.21</v>
      </c>
      <c r="B106" s="34" t="s">
        <v>173</v>
      </c>
      <c r="C106" s="35"/>
      <c r="D106" s="35">
        <v>38</v>
      </c>
      <c r="E106" s="76" t="s">
        <v>50</v>
      </c>
      <c r="F106" s="96">
        <v>252.04</v>
      </c>
      <c r="G106" s="50"/>
      <c r="H106" s="44"/>
      <c r="I106" s="45" t="s">
        <v>36</v>
      </c>
      <c r="J106" s="46">
        <f>IF(I106="Less(-)",-1,1)</f>
        <v>1</v>
      </c>
      <c r="K106" s="44" t="s">
        <v>37</v>
      </c>
      <c r="L106" s="44" t="s">
        <v>4</v>
      </c>
      <c r="M106" s="47"/>
      <c r="N106" s="64"/>
      <c r="O106" s="64"/>
      <c r="P106" s="65"/>
      <c r="Q106" s="64"/>
      <c r="R106" s="64"/>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73">
        <f>total_amount_ba($B$2,$D$2,D106,F106,J106,K106,M106)</f>
        <v>9577.52</v>
      </c>
      <c r="BB106" s="70">
        <f>BA106+SUM(N106:AZ106)</f>
        <v>9577.52</v>
      </c>
      <c r="BC106" s="84" t="str">
        <f>SpellNumber(L106,BB106)</f>
        <v>INR  Nine Thousand Five Hundred &amp; Seventy Seven  and Paise Fifty Two Only</v>
      </c>
      <c r="IA106" s="21">
        <v>12.21</v>
      </c>
      <c r="IB106" s="21" t="s">
        <v>173</v>
      </c>
      <c r="ID106" s="21">
        <v>38</v>
      </c>
      <c r="IE106" s="22" t="s">
        <v>50</v>
      </c>
      <c r="IF106" s="22"/>
      <c r="IG106" s="22"/>
      <c r="IH106" s="22"/>
      <c r="II106" s="22"/>
    </row>
    <row r="107" spans="1:243" s="21" customFormat="1" ht="63">
      <c r="A107" s="33">
        <v>12.22</v>
      </c>
      <c r="B107" s="34" t="s">
        <v>174</v>
      </c>
      <c r="C107" s="35"/>
      <c r="D107" s="85"/>
      <c r="E107" s="85"/>
      <c r="F107" s="85"/>
      <c r="G107" s="85"/>
      <c r="H107" s="85"/>
      <c r="I107" s="85"/>
      <c r="J107" s="85"/>
      <c r="K107" s="85"/>
      <c r="L107" s="85"/>
      <c r="M107" s="85"/>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IA107" s="21">
        <v>12.22</v>
      </c>
      <c r="IB107" s="21" t="s">
        <v>174</v>
      </c>
      <c r="IE107" s="22"/>
      <c r="IF107" s="22"/>
      <c r="IG107" s="22"/>
      <c r="IH107" s="22"/>
      <c r="II107" s="22"/>
    </row>
    <row r="108" spans="1:243" s="21" customFormat="1" ht="15.75">
      <c r="A108" s="33">
        <v>12.23</v>
      </c>
      <c r="B108" s="34" t="s">
        <v>168</v>
      </c>
      <c r="C108" s="35"/>
      <c r="D108" s="85"/>
      <c r="E108" s="85"/>
      <c r="F108" s="85"/>
      <c r="G108" s="85"/>
      <c r="H108" s="85"/>
      <c r="I108" s="85"/>
      <c r="J108" s="85"/>
      <c r="K108" s="85"/>
      <c r="L108" s="85"/>
      <c r="M108" s="85"/>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IA108" s="21">
        <v>12.23</v>
      </c>
      <c r="IB108" s="21" t="s">
        <v>168</v>
      </c>
      <c r="IE108" s="22"/>
      <c r="IF108" s="22"/>
      <c r="IG108" s="22"/>
      <c r="IH108" s="22"/>
      <c r="II108" s="22"/>
    </row>
    <row r="109" spans="1:243" s="21" customFormat="1" ht="42.75">
      <c r="A109" s="33">
        <v>12.24</v>
      </c>
      <c r="B109" s="34" t="s">
        <v>175</v>
      </c>
      <c r="C109" s="35"/>
      <c r="D109" s="35">
        <v>19</v>
      </c>
      <c r="E109" s="76" t="s">
        <v>50</v>
      </c>
      <c r="F109" s="96">
        <v>404.78</v>
      </c>
      <c r="G109" s="50"/>
      <c r="H109" s="44"/>
      <c r="I109" s="45" t="s">
        <v>36</v>
      </c>
      <c r="J109" s="46">
        <f>IF(I109="Less(-)",-1,1)</f>
        <v>1</v>
      </c>
      <c r="K109" s="44" t="s">
        <v>37</v>
      </c>
      <c r="L109" s="44" t="s">
        <v>4</v>
      </c>
      <c r="M109" s="47"/>
      <c r="N109" s="64"/>
      <c r="O109" s="64"/>
      <c r="P109" s="65"/>
      <c r="Q109" s="64"/>
      <c r="R109" s="64"/>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73">
        <f>total_amount_ba($B$2,$D$2,D109,F109,J109,K109,M109)</f>
        <v>7690.82</v>
      </c>
      <c r="BB109" s="70">
        <f>BA109+SUM(N109:AZ109)</f>
        <v>7690.82</v>
      </c>
      <c r="BC109" s="84" t="str">
        <f>SpellNumber(L109,BB109)</f>
        <v>INR  Seven Thousand Six Hundred &amp; Ninety  and Paise Eighty Two Only</v>
      </c>
      <c r="IA109" s="21">
        <v>12.24</v>
      </c>
      <c r="IB109" s="21" t="s">
        <v>175</v>
      </c>
      <c r="ID109" s="21">
        <v>19</v>
      </c>
      <c r="IE109" s="22" t="s">
        <v>50</v>
      </c>
      <c r="IF109" s="22"/>
      <c r="IG109" s="22"/>
      <c r="IH109" s="22"/>
      <c r="II109" s="22"/>
    </row>
    <row r="110" spans="1:243" s="21" customFormat="1" ht="15.75">
      <c r="A110" s="33">
        <v>12.25</v>
      </c>
      <c r="B110" s="34" t="s">
        <v>176</v>
      </c>
      <c r="C110" s="35"/>
      <c r="D110" s="85"/>
      <c r="E110" s="85"/>
      <c r="F110" s="85"/>
      <c r="G110" s="85"/>
      <c r="H110" s="85"/>
      <c r="I110" s="85"/>
      <c r="J110" s="85"/>
      <c r="K110" s="85"/>
      <c r="L110" s="85"/>
      <c r="M110" s="85"/>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IA110" s="21">
        <v>12.25</v>
      </c>
      <c r="IB110" s="21" t="s">
        <v>176</v>
      </c>
      <c r="IE110" s="22"/>
      <c r="IF110" s="22"/>
      <c r="IG110" s="22"/>
      <c r="IH110" s="22"/>
      <c r="II110" s="22"/>
    </row>
    <row r="111" spans="1:243" s="21" customFormat="1" ht="42.75">
      <c r="A111" s="33">
        <v>12.26</v>
      </c>
      <c r="B111" s="34" t="s">
        <v>177</v>
      </c>
      <c r="C111" s="35"/>
      <c r="D111" s="35">
        <v>19</v>
      </c>
      <c r="E111" s="76" t="s">
        <v>50</v>
      </c>
      <c r="F111" s="96">
        <v>337.35</v>
      </c>
      <c r="G111" s="50"/>
      <c r="H111" s="44"/>
      <c r="I111" s="45" t="s">
        <v>36</v>
      </c>
      <c r="J111" s="46">
        <f>IF(I111="Less(-)",-1,1)</f>
        <v>1</v>
      </c>
      <c r="K111" s="44" t="s">
        <v>37</v>
      </c>
      <c r="L111" s="44" t="s">
        <v>4</v>
      </c>
      <c r="M111" s="47"/>
      <c r="N111" s="64"/>
      <c r="O111" s="64"/>
      <c r="P111" s="65"/>
      <c r="Q111" s="64"/>
      <c r="R111" s="64"/>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73">
        <f>total_amount_ba($B$2,$D$2,D111,F111,J111,K111,M111)</f>
        <v>6409.65</v>
      </c>
      <c r="BB111" s="70">
        <f>BA111+SUM(N111:AZ111)</f>
        <v>6409.65</v>
      </c>
      <c r="BC111" s="84" t="str">
        <f>SpellNumber(L111,BB111)</f>
        <v>INR  Six Thousand Four Hundred &amp; Nine  and Paise Sixty Five Only</v>
      </c>
      <c r="IA111" s="21">
        <v>12.26</v>
      </c>
      <c r="IB111" s="21" t="s">
        <v>177</v>
      </c>
      <c r="ID111" s="21">
        <v>19</v>
      </c>
      <c r="IE111" s="22" t="s">
        <v>50</v>
      </c>
      <c r="IF111" s="22"/>
      <c r="IG111" s="22"/>
      <c r="IH111" s="22"/>
      <c r="II111" s="22"/>
    </row>
    <row r="112" spans="1:243" s="21" customFormat="1" ht="31.5">
      <c r="A112" s="33">
        <v>12.27</v>
      </c>
      <c r="B112" s="34" t="s">
        <v>178</v>
      </c>
      <c r="C112" s="35"/>
      <c r="D112" s="85"/>
      <c r="E112" s="85"/>
      <c r="F112" s="85"/>
      <c r="G112" s="85"/>
      <c r="H112" s="85"/>
      <c r="I112" s="85"/>
      <c r="J112" s="85"/>
      <c r="K112" s="85"/>
      <c r="L112" s="85"/>
      <c r="M112" s="85"/>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IA112" s="21">
        <v>12.27</v>
      </c>
      <c r="IB112" s="21" t="s">
        <v>178</v>
      </c>
      <c r="IE112" s="22"/>
      <c r="IF112" s="22"/>
      <c r="IG112" s="22"/>
      <c r="IH112" s="22"/>
      <c r="II112" s="22"/>
    </row>
    <row r="113" spans="1:243" s="21" customFormat="1" ht="15.75">
      <c r="A113" s="33">
        <v>12.28</v>
      </c>
      <c r="B113" s="34" t="s">
        <v>168</v>
      </c>
      <c r="C113" s="35"/>
      <c r="D113" s="85"/>
      <c r="E113" s="85"/>
      <c r="F113" s="85"/>
      <c r="G113" s="85"/>
      <c r="H113" s="85"/>
      <c r="I113" s="85"/>
      <c r="J113" s="85"/>
      <c r="K113" s="85"/>
      <c r="L113" s="85"/>
      <c r="M113" s="85"/>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IA113" s="21">
        <v>12.28</v>
      </c>
      <c r="IB113" s="21" t="s">
        <v>168</v>
      </c>
      <c r="IE113" s="22"/>
      <c r="IF113" s="22"/>
      <c r="IG113" s="22"/>
      <c r="IH113" s="22"/>
      <c r="II113" s="22"/>
    </row>
    <row r="114" spans="1:243" s="21" customFormat="1" ht="28.5">
      <c r="A114" s="33">
        <v>12.29</v>
      </c>
      <c r="B114" s="34" t="s">
        <v>179</v>
      </c>
      <c r="C114" s="35"/>
      <c r="D114" s="35">
        <v>6</v>
      </c>
      <c r="E114" s="76" t="s">
        <v>50</v>
      </c>
      <c r="F114" s="96">
        <v>342.61</v>
      </c>
      <c r="G114" s="50"/>
      <c r="H114" s="44"/>
      <c r="I114" s="45" t="s">
        <v>36</v>
      </c>
      <c r="J114" s="46">
        <f>IF(I114="Less(-)",-1,1)</f>
        <v>1</v>
      </c>
      <c r="K114" s="44" t="s">
        <v>37</v>
      </c>
      <c r="L114" s="44" t="s">
        <v>4</v>
      </c>
      <c r="M114" s="47"/>
      <c r="N114" s="64"/>
      <c r="O114" s="64"/>
      <c r="P114" s="65"/>
      <c r="Q114" s="64"/>
      <c r="R114" s="64"/>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73">
        <f>total_amount_ba($B$2,$D$2,D114,F114,J114,K114,M114)</f>
        <v>2055.66</v>
      </c>
      <c r="BB114" s="70">
        <f>BA114+SUM(N114:AZ114)</f>
        <v>2055.66</v>
      </c>
      <c r="BC114" s="84" t="str">
        <f>SpellNumber(L114,BB114)</f>
        <v>INR  Two Thousand  &amp;Fifty Five  and Paise Sixty Six Only</v>
      </c>
      <c r="IA114" s="21">
        <v>12.29</v>
      </c>
      <c r="IB114" s="21" t="s">
        <v>179</v>
      </c>
      <c r="ID114" s="21">
        <v>6</v>
      </c>
      <c r="IE114" s="22" t="s">
        <v>50</v>
      </c>
      <c r="IF114" s="22"/>
      <c r="IG114" s="22"/>
      <c r="IH114" s="22"/>
      <c r="II114" s="22"/>
    </row>
    <row r="115" spans="1:243" s="21" customFormat="1" ht="15.75">
      <c r="A115" s="95">
        <v>12.3</v>
      </c>
      <c r="B115" s="34" t="s">
        <v>176</v>
      </c>
      <c r="C115" s="35"/>
      <c r="D115" s="85"/>
      <c r="E115" s="85"/>
      <c r="F115" s="85"/>
      <c r="G115" s="85"/>
      <c r="H115" s="85"/>
      <c r="I115" s="85"/>
      <c r="J115" s="85"/>
      <c r="K115" s="85"/>
      <c r="L115" s="85"/>
      <c r="M115" s="85"/>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IA115" s="21">
        <v>12.3</v>
      </c>
      <c r="IB115" s="21" t="s">
        <v>176</v>
      </c>
      <c r="IE115" s="22"/>
      <c r="IF115" s="22"/>
      <c r="IG115" s="22"/>
      <c r="IH115" s="22"/>
      <c r="II115" s="22"/>
    </row>
    <row r="116" spans="1:243" s="21" customFormat="1" ht="42.75">
      <c r="A116" s="33">
        <v>12.31</v>
      </c>
      <c r="B116" s="34" t="s">
        <v>175</v>
      </c>
      <c r="C116" s="35"/>
      <c r="D116" s="35">
        <v>6</v>
      </c>
      <c r="E116" s="76" t="s">
        <v>50</v>
      </c>
      <c r="F116" s="96">
        <v>254.06</v>
      </c>
      <c r="G116" s="50"/>
      <c r="H116" s="44"/>
      <c r="I116" s="45" t="s">
        <v>36</v>
      </c>
      <c r="J116" s="46">
        <f>IF(I116="Less(-)",-1,1)</f>
        <v>1</v>
      </c>
      <c r="K116" s="44" t="s">
        <v>37</v>
      </c>
      <c r="L116" s="44" t="s">
        <v>4</v>
      </c>
      <c r="M116" s="47"/>
      <c r="N116" s="64"/>
      <c r="O116" s="64"/>
      <c r="P116" s="65"/>
      <c r="Q116" s="64"/>
      <c r="R116" s="64"/>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73">
        <f>total_amount_ba($B$2,$D$2,D116,F116,J116,K116,M116)</f>
        <v>1524.36</v>
      </c>
      <c r="BB116" s="70">
        <f>BA116+SUM(N116:AZ116)</f>
        <v>1524.36</v>
      </c>
      <c r="BC116" s="84" t="str">
        <f>SpellNumber(L116,BB116)</f>
        <v>INR  One Thousand Five Hundred &amp; Twenty Four  and Paise Thirty Six Only</v>
      </c>
      <c r="IA116" s="21">
        <v>12.31</v>
      </c>
      <c r="IB116" s="21" t="s">
        <v>175</v>
      </c>
      <c r="ID116" s="21">
        <v>6</v>
      </c>
      <c r="IE116" s="22" t="s">
        <v>50</v>
      </c>
      <c r="IF116" s="22"/>
      <c r="IG116" s="22"/>
      <c r="IH116" s="22"/>
      <c r="II116" s="22"/>
    </row>
    <row r="117" spans="1:243" s="21" customFormat="1" ht="63">
      <c r="A117" s="33">
        <v>12.32</v>
      </c>
      <c r="B117" s="34" t="s">
        <v>180</v>
      </c>
      <c r="C117" s="35"/>
      <c r="D117" s="85"/>
      <c r="E117" s="85"/>
      <c r="F117" s="85"/>
      <c r="G117" s="85"/>
      <c r="H117" s="85"/>
      <c r="I117" s="85"/>
      <c r="J117" s="85"/>
      <c r="K117" s="85"/>
      <c r="L117" s="85"/>
      <c r="M117" s="85"/>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IA117" s="21">
        <v>12.32</v>
      </c>
      <c r="IB117" s="21" t="s">
        <v>180</v>
      </c>
      <c r="IE117" s="22"/>
      <c r="IF117" s="22"/>
      <c r="IG117" s="22"/>
      <c r="IH117" s="22"/>
      <c r="II117" s="22"/>
    </row>
    <row r="118" spans="1:243" s="21" customFormat="1" ht="15.75">
      <c r="A118" s="33">
        <v>12.33</v>
      </c>
      <c r="B118" s="34" t="s">
        <v>181</v>
      </c>
      <c r="C118" s="35"/>
      <c r="D118" s="85"/>
      <c r="E118" s="85"/>
      <c r="F118" s="85"/>
      <c r="G118" s="85"/>
      <c r="H118" s="85"/>
      <c r="I118" s="85"/>
      <c r="J118" s="85"/>
      <c r="K118" s="85"/>
      <c r="L118" s="85"/>
      <c r="M118" s="85"/>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IA118" s="21">
        <v>12.33</v>
      </c>
      <c r="IB118" s="21" t="s">
        <v>181</v>
      </c>
      <c r="IE118" s="22"/>
      <c r="IF118" s="22"/>
      <c r="IG118" s="22"/>
      <c r="IH118" s="22"/>
      <c r="II118" s="22"/>
    </row>
    <row r="119" spans="1:243" s="21" customFormat="1" ht="42.75">
      <c r="A119" s="33">
        <v>12.34</v>
      </c>
      <c r="B119" s="34" t="s">
        <v>175</v>
      </c>
      <c r="C119" s="35"/>
      <c r="D119" s="35">
        <v>29</v>
      </c>
      <c r="E119" s="76" t="s">
        <v>50</v>
      </c>
      <c r="F119" s="96">
        <v>633.54</v>
      </c>
      <c r="G119" s="50"/>
      <c r="H119" s="44"/>
      <c r="I119" s="45" t="s">
        <v>36</v>
      </c>
      <c r="J119" s="46">
        <f>IF(I119="Less(-)",-1,1)</f>
        <v>1</v>
      </c>
      <c r="K119" s="44" t="s">
        <v>37</v>
      </c>
      <c r="L119" s="44" t="s">
        <v>4</v>
      </c>
      <c r="M119" s="47"/>
      <c r="N119" s="64"/>
      <c r="O119" s="64"/>
      <c r="P119" s="65"/>
      <c r="Q119" s="64"/>
      <c r="R119" s="64"/>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73">
        <f>total_amount_ba($B$2,$D$2,D119,F119,J119,K119,M119)</f>
        <v>18372.66</v>
      </c>
      <c r="BB119" s="70">
        <f>BA119+SUM(N119:AZ119)</f>
        <v>18372.66</v>
      </c>
      <c r="BC119" s="84" t="str">
        <f>SpellNumber(L119,BB119)</f>
        <v>INR  Eighteen Thousand Three Hundred &amp; Seventy Two  and Paise Sixty Six Only</v>
      </c>
      <c r="IA119" s="21">
        <v>12.34</v>
      </c>
      <c r="IB119" s="21" t="s">
        <v>175</v>
      </c>
      <c r="ID119" s="21">
        <v>29</v>
      </c>
      <c r="IE119" s="22" t="s">
        <v>50</v>
      </c>
      <c r="IF119" s="22"/>
      <c r="IG119" s="22"/>
      <c r="IH119" s="22"/>
      <c r="II119" s="22"/>
    </row>
    <row r="120" spans="1:243" s="21" customFormat="1" ht="15.75">
      <c r="A120" s="33">
        <v>12.35</v>
      </c>
      <c r="B120" s="34" t="s">
        <v>182</v>
      </c>
      <c r="C120" s="35"/>
      <c r="D120" s="85"/>
      <c r="E120" s="85"/>
      <c r="F120" s="85"/>
      <c r="G120" s="85"/>
      <c r="H120" s="85"/>
      <c r="I120" s="85"/>
      <c r="J120" s="85"/>
      <c r="K120" s="85"/>
      <c r="L120" s="85"/>
      <c r="M120" s="85"/>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IA120" s="21">
        <v>12.35</v>
      </c>
      <c r="IB120" s="21" t="s">
        <v>182</v>
      </c>
      <c r="IE120" s="22"/>
      <c r="IF120" s="22"/>
      <c r="IG120" s="22"/>
      <c r="IH120" s="22"/>
      <c r="II120" s="22"/>
    </row>
    <row r="121" spans="1:243" s="21" customFormat="1" ht="28.5">
      <c r="A121" s="33">
        <v>12.36</v>
      </c>
      <c r="B121" s="34" t="s">
        <v>175</v>
      </c>
      <c r="C121" s="35"/>
      <c r="D121" s="35">
        <v>6</v>
      </c>
      <c r="E121" s="76" t="s">
        <v>50</v>
      </c>
      <c r="F121" s="96">
        <v>481.67</v>
      </c>
      <c r="G121" s="50"/>
      <c r="H121" s="44"/>
      <c r="I121" s="45" t="s">
        <v>36</v>
      </c>
      <c r="J121" s="46">
        <f>IF(I121="Less(-)",-1,1)</f>
        <v>1</v>
      </c>
      <c r="K121" s="44" t="s">
        <v>37</v>
      </c>
      <c r="L121" s="44" t="s">
        <v>4</v>
      </c>
      <c r="M121" s="47"/>
      <c r="N121" s="64"/>
      <c r="O121" s="64"/>
      <c r="P121" s="65"/>
      <c r="Q121" s="64"/>
      <c r="R121" s="64"/>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73">
        <f>total_amount_ba($B$2,$D$2,D121,F121,J121,K121,M121)</f>
        <v>2890.02</v>
      </c>
      <c r="BB121" s="70">
        <f>BA121+SUM(N121:AZ121)</f>
        <v>2890.02</v>
      </c>
      <c r="BC121" s="84" t="str">
        <f>SpellNumber(L121,BB121)</f>
        <v>INR  Two Thousand Eight Hundred &amp; Ninety  and Paise Two Only</v>
      </c>
      <c r="IA121" s="21">
        <v>12.36</v>
      </c>
      <c r="IB121" s="21" t="s">
        <v>175</v>
      </c>
      <c r="ID121" s="21">
        <v>6</v>
      </c>
      <c r="IE121" s="22" t="s">
        <v>50</v>
      </c>
      <c r="IF121" s="22"/>
      <c r="IG121" s="22"/>
      <c r="IH121" s="22"/>
      <c r="II121" s="22"/>
    </row>
    <row r="122" spans="1:243" s="21" customFormat="1" ht="33.75" customHeight="1">
      <c r="A122" s="33">
        <v>12.37</v>
      </c>
      <c r="B122" s="34" t="s">
        <v>183</v>
      </c>
      <c r="C122" s="35"/>
      <c r="D122" s="85"/>
      <c r="E122" s="85"/>
      <c r="F122" s="85"/>
      <c r="G122" s="85"/>
      <c r="H122" s="85"/>
      <c r="I122" s="85"/>
      <c r="J122" s="85"/>
      <c r="K122" s="85"/>
      <c r="L122" s="85"/>
      <c r="M122" s="85"/>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IA122" s="21">
        <v>12.37</v>
      </c>
      <c r="IB122" s="21" t="s">
        <v>183</v>
      </c>
      <c r="IE122" s="22"/>
      <c r="IF122" s="22"/>
      <c r="IG122" s="22"/>
      <c r="IH122" s="22"/>
      <c r="II122" s="22"/>
    </row>
    <row r="123" spans="1:243" s="21" customFormat="1" ht="18" customHeight="1">
      <c r="A123" s="33">
        <v>12.38</v>
      </c>
      <c r="B123" s="34" t="s">
        <v>181</v>
      </c>
      <c r="C123" s="35"/>
      <c r="D123" s="85"/>
      <c r="E123" s="85"/>
      <c r="F123" s="85"/>
      <c r="G123" s="85"/>
      <c r="H123" s="85"/>
      <c r="I123" s="85"/>
      <c r="J123" s="85"/>
      <c r="K123" s="85"/>
      <c r="L123" s="85"/>
      <c r="M123" s="85"/>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IA123" s="21">
        <v>12.38</v>
      </c>
      <c r="IB123" s="21" t="s">
        <v>181</v>
      </c>
      <c r="IE123" s="22"/>
      <c r="IF123" s="22"/>
      <c r="IG123" s="22"/>
      <c r="IH123" s="22"/>
      <c r="II123" s="22"/>
    </row>
    <row r="124" spans="1:243" s="21" customFormat="1" ht="33.75" customHeight="1">
      <c r="A124" s="33">
        <v>12.39</v>
      </c>
      <c r="B124" s="34" t="s">
        <v>175</v>
      </c>
      <c r="C124" s="35"/>
      <c r="D124" s="35">
        <v>10</v>
      </c>
      <c r="E124" s="76" t="s">
        <v>50</v>
      </c>
      <c r="F124" s="96">
        <v>585.44</v>
      </c>
      <c r="G124" s="50"/>
      <c r="H124" s="44"/>
      <c r="I124" s="45" t="s">
        <v>36</v>
      </c>
      <c r="J124" s="46">
        <f>IF(I124="Less(-)",-1,1)</f>
        <v>1</v>
      </c>
      <c r="K124" s="44" t="s">
        <v>37</v>
      </c>
      <c r="L124" s="44" t="s">
        <v>4</v>
      </c>
      <c r="M124" s="47"/>
      <c r="N124" s="64"/>
      <c r="O124" s="64"/>
      <c r="P124" s="65"/>
      <c r="Q124" s="64"/>
      <c r="R124" s="64"/>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73">
        <f>total_amount_ba($B$2,$D$2,D124,F124,J124,K124,M124)</f>
        <v>5854.4</v>
      </c>
      <c r="BB124" s="70">
        <f>BA124+SUM(N124:AZ124)</f>
        <v>5854.4</v>
      </c>
      <c r="BC124" s="84" t="str">
        <f>SpellNumber(L124,BB124)</f>
        <v>INR  Five Thousand Eight Hundred &amp; Fifty Four  and Paise Forty Only</v>
      </c>
      <c r="IA124" s="21">
        <v>12.39</v>
      </c>
      <c r="IB124" s="21" t="s">
        <v>175</v>
      </c>
      <c r="ID124" s="21">
        <v>10</v>
      </c>
      <c r="IE124" s="22" t="s">
        <v>50</v>
      </c>
      <c r="IF124" s="22"/>
      <c r="IG124" s="22"/>
      <c r="IH124" s="22"/>
      <c r="II124" s="22"/>
    </row>
    <row r="125" spans="1:243" s="21" customFormat="1" ht="18" customHeight="1">
      <c r="A125" s="95">
        <v>12.4</v>
      </c>
      <c r="B125" s="34" t="s">
        <v>182</v>
      </c>
      <c r="C125" s="35"/>
      <c r="D125" s="85"/>
      <c r="E125" s="85"/>
      <c r="F125" s="85"/>
      <c r="G125" s="85"/>
      <c r="H125" s="85"/>
      <c r="I125" s="85"/>
      <c r="J125" s="85"/>
      <c r="K125" s="85"/>
      <c r="L125" s="85"/>
      <c r="M125" s="85"/>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IA125" s="21">
        <v>12.4</v>
      </c>
      <c r="IB125" s="21" t="s">
        <v>182</v>
      </c>
      <c r="IE125" s="22"/>
      <c r="IF125" s="22"/>
      <c r="IG125" s="22"/>
      <c r="IH125" s="22"/>
      <c r="II125" s="22"/>
    </row>
    <row r="126" spans="1:243" s="21" customFormat="1" ht="33.75" customHeight="1">
      <c r="A126" s="53">
        <v>12.41</v>
      </c>
      <c r="B126" s="34" t="s">
        <v>175</v>
      </c>
      <c r="C126" s="35"/>
      <c r="D126" s="35">
        <v>10</v>
      </c>
      <c r="E126" s="76" t="s">
        <v>50</v>
      </c>
      <c r="F126" s="96">
        <v>412.45</v>
      </c>
      <c r="G126" s="40"/>
      <c r="H126" s="40"/>
      <c r="I126" s="41" t="s">
        <v>36</v>
      </c>
      <c r="J126" s="42">
        <f aca="true" t="shared" si="0" ref="J126:J186">IF(I126="Less(-)",-1,1)</f>
        <v>1</v>
      </c>
      <c r="K126" s="40" t="s">
        <v>37</v>
      </c>
      <c r="L126" s="40" t="s">
        <v>4</v>
      </c>
      <c r="M126" s="43"/>
      <c r="N126" s="62"/>
      <c r="O126" s="62"/>
      <c r="P126" s="63"/>
      <c r="Q126" s="62"/>
      <c r="R126" s="62"/>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9">
        <f aca="true" t="shared" si="1" ref="BA126:BA186">total_amount_ba($B$2,$D$2,D126,F126,J126,K126,M126)</f>
        <v>4124.5</v>
      </c>
      <c r="BB126" s="72">
        <f aca="true" t="shared" si="2" ref="BB126:BB186">BA126+SUM(N126:AZ126)</f>
        <v>4124.5</v>
      </c>
      <c r="BC126" s="84" t="str">
        <f aca="true" t="shared" si="3" ref="BC126:BC186">SpellNumber(L126,BB126)</f>
        <v>INR  Four Thousand One Hundred &amp; Twenty Four  and Paise Fifty Only</v>
      </c>
      <c r="IA126" s="21">
        <v>12.41</v>
      </c>
      <c r="IB126" s="21" t="s">
        <v>175</v>
      </c>
      <c r="ID126" s="21">
        <v>10</v>
      </c>
      <c r="IE126" s="22" t="s">
        <v>50</v>
      </c>
      <c r="IF126" s="22"/>
      <c r="IG126" s="22"/>
      <c r="IH126" s="22"/>
      <c r="II126" s="22"/>
    </row>
    <row r="127" spans="1:243" s="21" customFormat="1" ht="63.75" customHeight="1">
      <c r="A127" s="53">
        <v>12.42</v>
      </c>
      <c r="B127" s="34" t="s">
        <v>184</v>
      </c>
      <c r="C127" s="35"/>
      <c r="D127" s="85"/>
      <c r="E127" s="85"/>
      <c r="F127" s="85"/>
      <c r="G127" s="85"/>
      <c r="H127" s="85"/>
      <c r="I127" s="85"/>
      <c r="J127" s="85"/>
      <c r="K127" s="85"/>
      <c r="L127" s="85"/>
      <c r="M127" s="85"/>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IA127" s="21">
        <v>12.42</v>
      </c>
      <c r="IB127" s="21" t="s">
        <v>184</v>
      </c>
      <c r="IE127" s="22"/>
      <c r="IF127" s="22"/>
      <c r="IG127" s="22"/>
      <c r="IH127" s="22"/>
      <c r="II127" s="22"/>
    </row>
    <row r="128" spans="1:243" s="21" customFormat="1" ht="18" customHeight="1">
      <c r="A128" s="53">
        <v>12.43</v>
      </c>
      <c r="B128" s="34" t="s">
        <v>185</v>
      </c>
      <c r="C128" s="35"/>
      <c r="D128" s="85"/>
      <c r="E128" s="85"/>
      <c r="F128" s="85"/>
      <c r="G128" s="85"/>
      <c r="H128" s="85"/>
      <c r="I128" s="85"/>
      <c r="J128" s="85"/>
      <c r="K128" s="85"/>
      <c r="L128" s="85"/>
      <c r="M128" s="85"/>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IA128" s="21">
        <v>12.43</v>
      </c>
      <c r="IB128" s="21" t="s">
        <v>185</v>
      </c>
      <c r="IE128" s="22"/>
      <c r="IF128" s="22"/>
      <c r="IG128" s="22"/>
      <c r="IH128" s="22"/>
      <c r="II128" s="22"/>
    </row>
    <row r="129" spans="1:243" s="21" customFormat="1" ht="33.75" customHeight="1">
      <c r="A129" s="53">
        <v>12.44</v>
      </c>
      <c r="B129" s="34" t="s">
        <v>175</v>
      </c>
      <c r="C129" s="35"/>
      <c r="D129" s="35">
        <v>6</v>
      </c>
      <c r="E129" s="76" t="s">
        <v>50</v>
      </c>
      <c r="F129" s="96">
        <v>803.64</v>
      </c>
      <c r="G129" s="40"/>
      <c r="H129" s="40"/>
      <c r="I129" s="41" t="s">
        <v>36</v>
      </c>
      <c r="J129" s="42">
        <f t="shared" si="0"/>
        <v>1</v>
      </c>
      <c r="K129" s="40" t="s">
        <v>37</v>
      </c>
      <c r="L129" s="40" t="s">
        <v>4</v>
      </c>
      <c r="M129" s="43"/>
      <c r="N129" s="62"/>
      <c r="O129" s="62"/>
      <c r="P129" s="63"/>
      <c r="Q129" s="62"/>
      <c r="R129" s="62"/>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9">
        <f t="shared" si="1"/>
        <v>4821.84</v>
      </c>
      <c r="BB129" s="72">
        <f t="shared" si="2"/>
        <v>4821.84</v>
      </c>
      <c r="BC129" s="84" t="str">
        <f t="shared" si="3"/>
        <v>INR  Four Thousand Eight Hundred &amp; Twenty One  and Paise Eighty Four Only</v>
      </c>
      <c r="IA129" s="21">
        <v>12.44</v>
      </c>
      <c r="IB129" s="21" t="s">
        <v>175</v>
      </c>
      <c r="ID129" s="21">
        <v>6</v>
      </c>
      <c r="IE129" s="22" t="s">
        <v>50</v>
      </c>
      <c r="IF129" s="22"/>
      <c r="IG129" s="22"/>
      <c r="IH129" s="22"/>
      <c r="II129" s="22"/>
    </row>
    <row r="130" spans="1:243" s="21" customFormat="1" ht="33.75" customHeight="1">
      <c r="A130" s="53">
        <v>12.45</v>
      </c>
      <c r="B130" s="34" t="s">
        <v>186</v>
      </c>
      <c r="C130" s="35"/>
      <c r="D130" s="85"/>
      <c r="E130" s="85"/>
      <c r="F130" s="85"/>
      <c r="G130" s="85"/>
      <c r="H130" s="85"/>
      <c r="I130" s="85"/>
      <c r="J130" s="85"/>
      <c r="K130" s="85"/>
      <c r="L130" s="85"/>
      <c r="M130" s="85"/>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IA130" s="21">
        <v>12.45</v>
      </c>
      <c r="IB130" s="21" t="s">
        <v>186</v>
      </c>
      <c r="IE130" s="22"/>
      <c r="IF130" s="22"/>
      <c r="IG130" s="22"/>
      <c r="IH130" s="22"/>
      <c r="II130" s="22"/>
    </row>
    <row r="131" spans="1:243" s="21" customFormat="1" ht="18" customHeight="1">
      <c r="A131" s="53">
        <v>12.46</v>
      </c>
      <c r="B131" s="34" t="s">
        <v>185</v>
      </c>
      <c r="C131" s="35"/>
      <c r="D131" s="85"/>
      <c r="E131" s="85"/>
      <c r="F131" s="85"/>
      <c r="G131" s="85"/>
      <c r="H131" s="85"/>
      <c r="I131" s="85"/>
      <c r="J131" s="85"/>
      <c r="K131" s="85"/>
      <c r="L131" s="85"/>
      <c r="M131" s="85"/>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IA131" s="21">
        <v>12.46</v>
      </c>
      <c r="IB131" s="21" t="s">
        <v>185</v>
      </c>
      <c r="IE131" s="22"/>
      <c r="IF131" s="22"/>
      <c r="IG131" s="22"/>
      <c r="IH131" s="22"/>
      <c r="II131" s="22"/>
    </row>
    <row r="132" spans="1:243" s="21" customFormat="1" ht="33.75" customHeight="1">
      <c r="A132" s="53">
        <v>12.47</v>
      </c>
      <c r="B132" s="34" t="s">
        <v>175</v>
      </c>
      <c r="C132" s="35"/>
      <c r="D132" s="35">
        <v>6</v>
      </c>
      <c r="E132" s="76" t="s">
        <v>50</v>
      </c>
      <c r="F132" s="96">
        <v>700.39</v>
      </c>
      <c r="G132" s="40"/>
      <c r="H132" s="40"/>
      <c r="I132" s="41" t="s">
        <v>36</v>
      </c>
      <c r="J132" s="42">
        <f t="shared" si="0"/>
        <v>1</v>
      </c>
      <c r="K132" s="40" t="s">
        <v>37</v>
      </c>
      <c r="L132" s="40" t="s">
        <v>4</v>
      </c>
      <c r="M132" s="43"/>
      <c r="N132" s="62"/>
      <c r="O132" s="62"/>
      <c r="P132" s="63"/>
      <c r="Q132" s="62"/>
      <c r="R132" s="62"/>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9">
        <f t="shared" si="1"/>
        <v>4202.34</v>
      </c>
      <c r="BB132" s="72">
        <f t="shared" si="2"/>
        <v>4202.34</v>
      </c>
      <c r="BC132" s="84" t="str">
        <f t="shared" si="3"/>
        <v>INR  Four Thousand Two Hundred &amp; Two  and Paise Thirty Four Only</v>
      </c>
      <c r="IA132" s="21">
        <v>12.47</v>
      </c>
      <c r="IB132" s="21" t="s">
        <v>175</v>
      </c>
      <c r="ID132" s="21">
        <v>6</v>
      </c>
      <c r="IE132" s="22" t="s">
        <v>50</v>
      </c>
      <c r="IF132" s="22"/>
      <c r="IG132" s="22"/>
      <c r="IH132" s="22"/>
      <c r="II132" s="22"/>
    </row>
    <row r="133" spans="1:243" s="21" customFormat="1" ht="18" customHeight="1">
      <c r="A133" s="53">
        <v>12.48</v>
      </c>
      <c r="B133" s="34" t="s">
        <v>187</v>
      </c>
      <c r="C133" s="35"/>
      <c r="D133" s="85"/>
      <c r="E133" s="85"/>
      <c r="F133" s="85"/>
      <c r="G133" s="85"/>
      <c r="H133" s="85"/>
      <c r="I133" s="85"/>
      <c r="J133" s="85"/>
      <c r="K133" s="85"/>
      <c r="L133" s="85"/>
      <c r="M133" s="85"/>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IA133" s="21">
        <v>12.48</v>
      </c>
      <c r="IB133" s="21" t="s">
        <v>187</v>
      </c>
      <c r="IE133" s="22"/>
      <c r="IF133" s="22"/>
      <c r="IG133" s="22"/>
      <c r="IH133" s="22"/>
      <c r="II133" s="22"/>
    </row>
    <row r="134" spans="1:243" s="21" customFormat="1" ht="18.75" customHeight="1">
      <c r="A134" s="53">
        <v>12.49</v>
      </c>
      <c r="B134" s="34" t="s">
        <v>130</v>
      </c>
      <c r="C134" s="35"/>
      <c r="D134" s="85"/>
      <c r="E134" s="85"/>
      <c r="F134" s="85"/>
      <c r="G134" s="85"/>
      <c r="H134" s="85"/>
      <c r="I134" s="85"/>
      <c r="J134" s="85"/>
      <c r="K134" s="85"/>
      <c r="L134" s="85"/>
      <c r="M134" s="85"/>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IA134" s="21">
        <v>12.49</v>
      </c>
      <c r="IB134" s="21" t="s">
        <v>130</v>
      </c>
      <c r="IE134" s="22"/>
      <c r="IF134" s="22"/>
      <c r="IG134" s="22"/>
      <c r="IH134" s="22"/>
      <c r="II134" s="22"/>
    </row>
    <row r="135" spans="1:243" s="21" customFormat="1" ht="33.75" customHeight="1">
      <c r="A135" s="68">
        <v>12.5</v>
      </c>
      <c r="B135" s="34" t="s">
        <v>175</v>
      </c>
      <c r="C135" s="35"/>
      <c r="D135" s="35">
        <v>10</v>
      </c>
      <c r="E135" s="76" t="s">
        <v>50</v>
      </c>
      <c r="F135" s="96">
        <v>341.43</v>
      </c>
      <c r="G135" s="40"/>
      <c r="H135" s="40"/>
      <c r="I135" s="41" t="s">
        <v>36</v>
      </c>
      <c r="J135" s="42">
        <f t="shared" si="0"/>
        <v>1</v>
      </c>
      <c r="K135" s="40" t="s">
        <v>37</v>
      </c>
      <c r="L135" s="40" t="s">
        <v>4</v>
      </c>
      <c r="M135" s="43"/>
      <c r="N135" s="62"/>
      <c r="O135" s="62"/>
      <c r="P135" s="63"/>
      <c r="Q135" s="62"/>
      <c r="R135" s="62"/>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9">
        <f t="shared" si="1"/>
        <v>3414.3</v>
      </c>
      <c r="BB135" s="72">
        <f t="shared" si="2"/>
        <v>3414.3</v>
      </c>
      <c r="BC135" s="84" t="str">
        <f t="shared" si="3"/>
        <v>INR  Three Thousand Four Hundred &amp; Fourteen  and Paise Thirty Only</v>
      </c>
      <c r="IA135" s="21">
        <v>12.5</v>
      </c>
      <c r="IB135" s="21" t="s">
        <v>175</v>
      </c>
      <c r="ID135" s="21">
        <v>10</v>
      </c>
      <c r="IE135" s="22" t="s">
        <v>50</v>
      </c>
      <c r="IF135" s="22"/>
      <c r="IG135" s="22"/>
      <c r="IH135" s="22"/>
      <c r="II135" s="22"/>
    </row>
    <row r="136" spans="1:243" s="21" customFormat="1" ht="18" customHeight="1">
      <c r="A136" s="53">
        <v>12.51</v>
      </c>
      <c r="B136" s="34" t="s">
        <v>188</v>
      </c>
      <c r="C136" s="35"/>
      <c r="D136" s="85"/>
      <c r="E136" s="85"/>
      <c r="F136" s="85"/>
      <c r="G136" s="85"/>
      <c r="H136" s="85"/>
      <c r="I136" s="85"/>
      <c r="J136" s="85"/>
      <c r="K136" s="85"/>
      <c r="L136" s="85"/>
      <c r="M136" s="85"/>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IA136" s="21">
        <v>12.51</v>
      </c>
      <c r="IB136" s="21" t="s">
        <v>188</v>
      </c>
      <c r="IE136" s="22"/>
      <c r="IF136" s="22"/>
      <c r="IG136" s="22"/>
      <c r="IH136" s="22"/>
      <c r="II136" s="22"/>
    </row>
    <row r="137" spans="1:243" s="21" customFormat="1" ht="21" customHeight="1">
      <c r="A137" s="53">
        <v>12.52</v>
      </c>
      <c r="B137" s="34" t="s">
        <v>130</v>
      </c>
      <c r="C137" s="35"/>
      <c r="D137" s="85"/>
      <c r="E137" s="85"/>
      <c r="F137" s="85"/>
      <c r="G137" s="85"/>
      <c r="H137" s="85"/>
      <c r="I137" s="85"/>
      <c r="J137" s="85"/>
      <c r="K137" s="85"/>
      <c r="L137" s="85"/>
      <c r="M137" s="85"/>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IA137" s="21">
        <v>12.52</v>
      </c>
      <c r="IB137" s="21" t="s">
        <v>130</v>
      </c>
      <c r="IE137" s="22"/>
      <c r="IF137" s="22"/>
      <c r="IG137" s="22"/>
      <c r="IH137" s="22"/>
      <c r="II137" s="22"/>
    </row>
    <row r="138" spans="1:243" s="21" customFormat="1" ht="33.75" customHeight="1">
      <c r="A138" s="53">
        <v>12.53</v>
      </c>
      <c r="B138" s="34" t="s">
        <v>175</v>
      </c>
      <c r="C138" s="35"/>
      <c r="D138" s="35">
        <v>29</v>
      </c>
      <c r="E138" s="76" t="s">
        <v>50</v>
      </c>
      <c r="F138" s="96">
        <v>359.01</v>
      </c>
      <c r="G138" s="40"/>
      <c r="H138" s="40"/>
      <c r="I138" s="41" t="s">
        <v>36</v>
      </c>
      <c r="J138" s="42">
        <f t="shared" si="0"/>
        <v>1</v>
      </c>
      <c r="K138" s="40" t="s">
        <v>37</v>
      </c>
      <c r="L138" s="40" t="s">
        <v>4</v>
      </c>
      <c r="M138" s="43"/>
      <c r="N138" s="62"/>
      <c r="O138" s="62"/>
      <c r="P138" s="63"/>
      <c r="Q138" s="62"/>
      <c r="R138" s="62"/>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9">
        <f t="shared" si="1"/>
        <v>10411.29</v>
      </c>
      <c r="BB138" s="72">
        <f t="shared" si="2"/>
        <v>10411.29</v>
      </c>
      <c r="BC138" s="84" t="str">
        <f t="shared" si="3"/>
        <v>INR  Ten Thousand Four Hundred &amp; Eleven  and Paise Twenty Nine Only</v>
      </c>
      <c r="IA138" s="21">
        <v>12.53</v>
      </c>
      <c r="IB138" s="21" t="s">
        <v>175</v>
      </c>
      <c r="ID138" s="21">
        <v>29</v>
      </c>
      <c r="IE138" s="22" t="s">
        <v>50</v>
      </c>
      <c r="IF138" s="22"/>
      <c r="IG138" s="22"/>
      <c r="IH138" s="22"/>
      <c r="II138" s="22"/>
    </row>
    <row r="139" spans="1:243" s="21" customFormat="1" ht="16.5" customHeight="1">
      <c r="A139" s="53">
        <v>12.54</v>
      </c>
      <c r="B139" s="34" t="s">
        <v>189</v>
      </c>
      <c r="C139" s="35"/>
      <c r="D139" s="85"/>
      <c r="E139" s="85"/>
      <c r="F139" s="85"/>
      <c r="G139" s="85"/>
      <c r="H139" s="85"/>
      <c r="I139" s="85"/>
      <c r="J139" s="85"/>
      <c r="K139" s="85"/>
      <c r="L139" s="85"/>
      <c r="M139" s="85"/>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IA139" s="21">
        <v>12.54</v>
      </c>
      <c r="IB139" s="21" t="s">
        <v>189</v>
      </c>
      <c r="IE139" s="22"/>
      <c r="IF139" s="22"/>
      <c r="IG139" s="22"/>
      <c r="IH139" s="22"/>
      <c r="II139" s="22"/>
    </row>
    <row r="140" spans="1:243" s="21" customFormat="1" ht="33.75" customHeight="1">
      <c r="A140" s="53">
        <v>12.55</v>
      </c>
      <c r="B140" s="34" t="s">
        <v>175</v>
      </c>
      <c r="C140" s="35"/>
      <c r="D140" s="35">
        <v>6</v>
      </c>
      <c r="E140" s="76" t="s">
        <v>50</v>
      </c>
      <c r="F140" s="96">
        <v>224.73</v>
      </c>
      <c r="G140" s="40"/>
      <c r="H140" s="40"/>
      <c r="I140" s="41" t="s">
        <v>36</v>
      </c>
      <c r="J140" s="42">
        <f t="shared" si="0"/>
        <v>1</v>
      </c>
      <c r="K140" s="40" t="s">
        <v>37</v>
      </c>
      <c r="L140" s="40" t="s">
        <v>4</v>
      </c>
      <c r="M140" s="43"/>
      <c r="N140" s="62"/>
      <c r="O140" s="62"/>
      <c r="P140" s="63"/>
      <c r="Q140" s="62"/>
      <c r="R140" s="62"/>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9">
        <f t="shared" si="1"/>
        <v>1348.38</v>
      </c>
      <c r="BB140" s="72">
        <f t="shared" si="2"/>
        <v>1348.38</v>
      </c>
      <c r="BC140" s="84" t="str">
        <f t="shared" si="3"/>
        <v>INR  One Thousand Three Hundred &amp; Forty Eight  and Paise Thirty Eight Only</v>
      </c>
      <c r="IA140" s="21">
        <v>12.55</v>
      </c>
      <c r="IB140" s="21" t="s">
        <v>175</v>
      </c>
      <c r="ID140" s="21">
        <v>6</v>
      </c>
      <c r="IE140" s="22" t="s">
        <v>50</v>
      </c>
      <c r="IF140" s="22"/>
      <c r="IG140" s="22"/>
      <c r="IH140" s="22"/>
      <c r="II140" s="22"/>
    </row>
    <row r="141" spans="1:243" s="21" customFormat="1" ht="54" customHeight="1">
      <c r="A141" s="53">
        <v>12.56</v>
      </c>
      <c r="B141" s="34" t="s">
        <v>190</v>
      </c>
      <c r="C141" s="35"/>
      <c r="D141" s="85"/>
      <c r="E141" s="85"/>
      <c r="F141" s="85"/>
      <c r="G141" s="85"/>
      <c r="H141" s="85"/>
      <c r="I141" s="85"/>
      <c r="J141" s="85"/>
      <c r="K141" s="85"/>
      <c r="L141" s="85"/>
      <c r="M141" s="85"/>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IA141" s="21">
        <v>12.56</v>
      </c>
      <c r="IB141" s="21" t="s">
        <v>190</v>
      </c>
      <c r="IE141" s="22"/>
      <c r="IF141" s="22"/>
      <c r="IG141" s="22"/>
      <c r="IH141" s="22"/>
      <c r="II141" s="22"/>
    </row>
    <row r="142" spans="1:243" s="21" customFormat="1" ht="33.75" customHeight="1">
      <c r="A142" s="53">
        <v>12.57</v>
      </c>
      <c r="B142" s="34" t="s">
        <v>130</v>
      </c>
      <c r="C142" s="35"/>
      <c r="D142" s="35">
        <v>172</v>
      </c>
      <c r="E142" s="76" t="s">
        <v>50</v>
      </c>
      <c r="F142" s="96">
        <v>422.14</v>
      </c>
      <c r="G142" s="40"/>
      <c r="H142" s="40"/>
      <c r="I142" s="41" t="s">
        <v>36</v>
      </c>
      <c r="J142" s="42">
        <f t="shared" si="0"/>
        <v>1</v>
      </c>
      <c r="K142" s="40" t="s">
        <v>37</v>
      </c>
      <c r="L142" s="40" t="s">
        <v>4</v>
      </c>
      <c r="M142" s="43"/>
      <c r="N142" s="62"/>
      <c r="O142" s="62"/>
      <c r="P142" s="63"/>
      <c r="Q142" s="62"/>
      <c r="R142" s="62"/>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9">
        <f t="shared" si="1"/>
        <v>72608.08</v>
      </c>
      <c r="BB142" s="72">
        <f t="shared" si="2"/>
        <v>72608.08</v>
      </c>
      <c r="BC142" s="84" t="str">
        <f t="shared" si="3"/>
        <v>INR  Seventy Two Thousand Six Hundred &amp; Eight  and Paise Eight Only</v>
      </c>
      <c r="IA142" s="21">
        <v>12.57</v>
      </c>
      <c r="IB142" s="21" t="s">
        <v>130</v>
      </c>
      <c r="ID142" s="21">
        <v>172</v>
      </c>
      <c r="IE142" s="22" t="s">
        <v>50</v>
      </c>
      <c r="IF142" s="22"/>
      <c r="IG142" s="22"/>
      <c r="IH142" s="22"/>
      <c r="II142" s="22"/>
    </row>
    <row r="143" spans="1:243" s="21" customFormat="1" ht="42.75" customHeight="1">
      <c r="A143" s="53">
        <v>12.58</v>
      </c>
      <c r="B143" s="34" t="s">
        <v>189</v>
      </c>
      <c r="C143" s="35"/>
      <c r="D143" s="35">
        <v>48</v>
      </c>
      <c r="E143" s="76" t="s">
        <v>50</v>
      </c>
      <c r="F143" s="96">
        <v>357.65</v>
      </c>
      <c r="G143" s="40"/>
      <c r="H143" s="40"/>
      <c r="I143" s="41" t="s">
        <v>36</v>
      </c>
      <c r="J143" s="42">
        <f t="shared" si="0"/>
        <v>1</v>
      </c>
      <c r="K143" s="40" t="s">
        <v>37</v>
      </c>
      <c r="L143" s="40" t="s">
        <v>4</v>
      </c>
      <c r="M143" s="43"/>
      <c r="N143" s="62"/>
      <c r="O143" s="62"/>
      <c r="P143" s="63"/>
      <c r="Q143" s="62"/>
      <c r="R143" s="62"/>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9">
        <f t="shared" si="1"/>
        <v>17167.2</v>
      </c>
      <c r="BB143" s="72">
        <f t="shared" si="2"/>
        <v>17167.2</v>
      </c>
      <c r="BC143" s="84" t="str">
        <f t="shared" si="3"/>
        <v>INR  Seventeen Thousand One Hundred &amp; Sixty Seven  and Paise Twenty Only</v>
      </c>
      <c r="IA143" s="21">
        <v>12.58</v>
      </c>
      <c r="IB143" s="21" t="s">
        <v>189</v>
      </c>
      <c r="ID143" s="21">
        <v>48</v>
      </c>
      <c r="IE143" s="22" t="s">
        <v>50</v>
      </c>
      <c r="IF143" s="22"/>
      <c r="IG143" s="22"/>
      <c r="IH143" s="22"/>
      <c r="II143" s="22"/>
    </row>
    <row r="144" spans="1:243" s="21" customFormat="1" ht="85.5" customHeight="1">
      <c r="A144" s="53">
        <v>12.59</v>
      </c>
      <c r="B144" s="34" t="s">
        <v>191</v>
      </c>
      <c r="C144" s="35"/>
      <c r="D144" s="85"/>
      <c r="E144" s="85"/>
      <c r="F144" s="85"/>
      <c r="G144" s="85"/>
      <c r="H144" s="85"/>
      <c r="I144" s="85"/>
      <c r="J144" s="85"/>
      <c r="K144" s="85"/>
      <c r="L144" s="85"/>
      <c r="M144" s="85"/>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IA144" s="21">
        <v>12.59</v>
      </c>
      <c r="IB144" s="21" t="s">
        <v>191</v>
      </c>
      <c r="IE144" s="22"/>
      <c r="IF144" s="22"/>
      <c r="IG144" s="22"/>
      <c r="IH144" s="22"/>
      <c r="II144" s="22"/>
    </row>
    <row r="145" spans="1:243" s="21" customFormat="1" ht="18.75" customHeight="1">
      <c r="A145" s="68">
        <v>12.6</v>
      </c>
      <c r="B145" s="34" t="s">
        <v>192</v>
      </c>
      <c r="C145" s="35"/>
      <c r="D145" s="85"/>
      <c r="E145" s="85"/>
      <c r="F145" s="85"/>
      <c r="G145" s="85"/>
      <c r="H145" s="85"/>
      <c r="I145" s="85"/>
      <c r="J145" s="85"/>
      <c r="K145" s="85"/>
      <c r="L145" s="85"/>
      <c r="M145" s="85"/>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IA145" s="21">
        <v>12.6</v>
      </c>
      <c r="IB145" s="21" t="s">
        <v>192</v>
      </c>
      <c r="IE145" s="22"/>
      <c r="IF145" s="22"/>
      <c r="IG145" s="22"/>
      <c r="IH145" s="22"/>
      <c r="II145" s="22"/>
    </row>
    <row r="146" spans="1:243" s="21" customFormat="1" ht="33.75" customHeight="1">
      <c r="A146" s="53">
        <v>12.61</v>
      </c>
      <c r="B146" s="34" t="s">
        <v>193</v>
      </c>
      <c r="C146" s="35"/>
      <c r="D146" s="35">
        <v>2</v>
      </c>
      <c r="E146" s="76" t="s">
        <v>50</v>
      </c>
      <c r="F146" s="96">
        <v>1326.22</v>
      </c>
      <c r="G146" s="40"/>
      <c r="H146" s="40"/>
      <c r="I146" s="41" t="s">
        <v>36</v>
      </c>
      <c r="J146" s="42">
        <f t="shared" si="0"/>
        <v>1</v>
      </c>
      <c r="K146" s="40" t="s">
        <v>37</v>
      </c>
      <c r="L146" s="40" t="s">
        <v>4</v>
      </c>
      <c r="M146" s="43"/>
      <c r="N146" s="62"/>
      <c r="O146" s="62"/>
      <c r="P146" s="63"/>
      <c r="Q146" s="62"/>
      <c r="R146" s="62"/>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9">
        <f t="shared" si="1"/>
        <v>2652.44</v>
      </c>
      <c r="BB146" s="72">
        <f t="shared" si="2"/>
        <v>2652.44</v>
      </c>
      <c r="BC146" s="84" t="str">
        <f t="shared" si="3"/>
        <v>INR  Two Thousand Six Hundred &amp; Fifty Two  and Paise Forty Four Only</v>
      </c>
      <c r="IA146" s="21">
        <v>12.61</v>
      </c>
      <c r="IB146" s="21" t="s">
        <v>193</v>
      </c>
      <c r="ID146" s="21">
        <v>2</v>
      </c>
      <c r="IE146" s="22" t="s">
        <v>50</v>
      </c>
      <c r="IF146" s="22"/>
      <c r="IG146" s="22"/>
      <c r="IH146" s="22"/>
      <c r="II146" s="22"/>
    </row>
    <row r="147" spans="1:243" s="21" customFormat="1" ht="17.25" customHeight="1">
      <c r="A147" s="53">
        <v>12.62</v>
      </c>
      <c r="B147" s="34" t="s">
        <v>194</v>
      </c>
      <c r="C147" s="35"/>
      <c r="D147" s="85"/>
      <c r="E147" s="85"/>
      <c r="F147" s="85"/>
      <c r="G147" s="85"/>
      <c r="H147" s="85"/>
      <c r="I147" s="85"/>
      <c r="J147" s="85"/>
      <c r="K147" s="85"/>
      <c r="L147" s="85"/>
      <c r="M147" s="85"/>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IA147" s="21">
        <v>12.62</v>
      </c>
      <c r="IB147" s="21" t="s">
        <v>194</v>
      </c>
      <c r="IE147" s="22"/>
      <c r="IF147" s="22"/>
      <c r="IG147" s="22"/>
      <c r="IH147" s="22"/>
      <c r="II147" s="22"/>
    </row>
    <row r="148" spans="1:243" s="21" customFormat="1" ht="33.75" customHeight="1">
      <c r="A148" s="53">
        <v>12.63</v>
      </c>
      <c r="B148" s="34" t="s">
        <v>175</v>
      </c>
      <c r="C148" s="35"/>
      <c r="D148" s="35">
        <v>1</v>
      </c>
      <c r="E148" s="76" t="s">
        <v>50</v>
      </c>
      <c r="F148" s="96">
        <v>1384.88</v>
      </c>
      <c r="G148" s="40"/>
      <c r="H148" s="40"/>
      <c r="I148" s="41" t="s">
        <v>36</v>
      </c>
      <c r="J148" s="42">
        <f t="shared" si="0"/>
        <v>1</v>
      </c>
      <c r="K148" s="40" t="s">
        <v>37</v>
      </c>
      <c r="L148" s="40" t="s">
        <v>4</v>
      </c>
      <c r="M148" s="43"/>
      <c r="N148" s="62"/>
      <c r="O148" s="62"/>
      <c r="P148" s="63"/>
      <c r="Q148" s="62"/>
      <c r="R148" s="62"/>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9">
        <f t="shared" si="1"/>
        <v>1384.88</v>
      </c>
      <c r="BB148" s="72">
        <f t="shared" si="2"/>
        <v>1384.88</v>
      </c>
      <c r="BC148" s="84" t="str">
        <f t="shared" si="3"/>
        <v>INR  One Thousand Three Hundred &amp; Eighty Four  and Paise Eighty Eight Only</v>
      </c>
      <c r="IA148" s="21">
        <v>12.63</v>
      </c>
      <c r="IB148" s="21" t="s">
        <v>175</v>
      </c>
      <c r="ID148" s="21">
        <v>1</v>
      </c>
      <c r="IE148" s="22" t="s">
        <v>50</v>
      </c>
      <c r="IF148" s="22"/>
      <c r="IG148" s="22"/>
      <c r="IH148" s="22"/>
      <c r="II148" s="22"/>
    </row>
    <row r="149" spans="1:243" s="21" customFormat="1" ht="99" customHeight="1">
      <c r="A149" s="53">
        <v>12.64</v>
      </c>
      <c r="B149" s="34" t="s">
        <v>195</v>
      </c>
      <c r="C149" s="35"/>
      <c r="D149" s="85"/>
      <c r="E149" s="85"/>
      <c r="F149" s="85"/>
      <c r="G149" s="85"/>
      <c r="H149" s="85"/>
      <c r="I149" s="85"/>
      <c r="J149" s="85"/>
      <c r="K149" s="85"/>
      <c r="L149" s="85"/>
      <c r="M149" s="85"/>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IA149" s="21">
        <v>12.64</v>
      </c>
      <c r="IB149" s="21" t="s">
        <v>195</v>
      </c>
      <c r="IE149" s="22"/>
      <c r="IF149" s="22"/>
      <c r="IG149" s="22"/>
      <c r="IH149" s="22"/>
      <c r="II149" s="22"/>
    </row>
    <row r="150" spans="1:243" s="21" customFormat="1" ht="33.75" customHeight="1">
      <c r="A150" s="53">
        <v>12.65</v>
      </c>
      <c r="B150" s="34" t="s">
        <v>196</v>
      </c>
      <c r="C150" s="35"/>
      <c r="D150" s="35">
        <v>110</v>
      </c>
      <c r="E150" s="76" t="s">
        <v>109</v>
      </c>
      <c r="F150" s="96">
        <v>56.29</v>
      </c>
      <c r="G150" s="40"/>
      <c r="H150" s="40"/>
      <c r="I150" s="41" t="s">
        <v>36</v>
      </c>
      <c r="J150" s="42">
        <f t="shared" si="0"/>
        <v>1</v>
      </c>
      <c r="K150" s="40" t="s">
        <v>37</v>
      </c>
      <c r="L150" s="40" t="s">
        <v>4</v>
      </c>
      <c r="M150" s="43"/>
      <c r="N150" s="62"/>
      <c r="O150" s="62"/>
      <c r="P150" s="63"/>
      <c r="Q150" s="62"/>
      <c r="R150" s="62"/>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9">
        <f t="shared" si="1"/>
        <v>6191.9</v>
      </c>
      <c r="BB150" s="72">
        <f t="shared" si="2"/>
        <v>6191.9</v>
      </c>
      <c r="BC150" s="84" t="str">
        <f t="shared" si="3"/>
        <v>INR  Six Thousand One Hundred &amp; Ninety One  and Paise Ninety Only</v>
      </c>
      <c r="IA150" s="21">
        <v>12.65</v>
      </c>
      <c r="IB150" s="21" t="s">
        <v>196</v>
      </c>
      <c r="ID150" s="21">
        <v>110</v>
      </c>
      <c r="IE150" s="22" t="s">
        <v>109</v>
      </c>
      <c r="IF150" s="22"/>
      <c r="IG150" s="22"/>
      <c r="IH150" s="22"/>
      <c r="II150" s="22"/>
    </row>
    <row r="151" spans="1:243" s="21" customFormat="1" ht="33.75" customHeight="1">
      <c r="A151" s="53">
        <v>12.66</v>
      </c>
      <c r="B151" s="34" t="s">
        <v>197</v>
      </c>
      <c r="C151" s="35"/>
      <c r="D151" s="35">
        <v>20</v>
      </c>
      <c r="E151" s="76" t="s">
        <v>109</v>
      </c>
      <c r="F151" s="96">
        <v>42.83</v>
      </c>
      <c r="G151" s="40"/>
      <c r="H151" s="40"/>
      <c r="I151" s="41" t="s">
        <v>36</v>
      </c>
      <c r="J151" s="42">
        <f t="shared" si="0"/>
        <v>1</v>
      </c>
      <c r="K151" s="40" t="s">
        <v>37</v>
      </c>
      <c r="L151" s="40" t="s">
        <v>4</v>
      </c>
      <c r="M151" s="43"/>
      <c r="N151" s="62"/>
      <c r="O151" s="62"/>
      <c r="P151" s="63"/>
      <c r="Q151" s="62"/>
      <c r="R151" s="62"/>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9">
        <f t="shared" si="1"/>
        <v>856.6</v>
      </c>
      <c r="BB151" s="72">
        <f t="shared" si="2"/>
        <v>856.6</v>
      </c>
      <c r="BC151" s="84" t="str">
        <f t="shared" si="3"/>
        <v>INR  Eight Hundred &amp; Fifty Six  and Paise Sixty Only</v>
      </c>
      <c r="IA151" s="21">
        <v>12.66</v>
      </c>
      <c r="IB151" s="21" t="s">
        <v>197</v>
      </c>
      <c r="ID151" s="21">
        <v>20</v>
      </c>
      <c r="IE151" s="22" t="s">
        <v>109</v>
      </c>
      <c r="IF151" s="22"/>
      <c r="IG151" s="22"/>
      <c r="IH151" s="22"/>
      <c r="II151" s="22"/>
    </row>
    <row r="152" spans="1:243" s="21" customFormat="1" ht="33.75" customHeight="1">
      <c r="A152" s="53">
        <v>13</v>
      </c>
      <c r="B152" s="34" t="s">
        <v>84</v>
      </c>
      <c r="C152" s="35"/>
      <c r="D152" s="85"/>
      <c r="E152" s="85"/>
      <c r="F152" s="85"/>
      <c r="G152" s="85"/>
      <c r="H152" s="85"/>
      <c r="I152" s="85"/>
      <c r="J152" s="85"/>
      <c r="K152" s="85"/>
      <c r="L152" s="85"/>
      <c r="M152" s="85"/>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IA152" s="21">
        <v>13</v>
      </c>
      <c r="IB152" s="21" t="s">
        <v>84</v>
      </c>
      <c r="IE152" s="22"/>
      <c r="IF152" s="22"/>
      <c r="IG152" s="22"/>
      <c r="IH152" s="22"/>
      <c r="II152" s="22"/>
    </row>
    <row r="153" spans="1:243" s="21" customFormat="1" ht="33.75" customHeight="1">
      <c r="A153" s="53">
        <v>13.01</v>
      </c>
      <c r="B153" s="34" t="s">
        <v>85</v>
      </c>
      <c r="C153" s="35"/>
      <c r="D153" s="85"/>
      <c r="E153" s="85"/>
      <c r="F153" s="85"/>
      <c r="G153" s="85"/>
      <c r="H153" s="85"/>
      <c r="I153" s="85"/>
      <c r="J153" s="85"/>
      <c r="K153" s="85"/>
      <c r="L153" s="85"/>
      <c r="M153" s="85"/>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IA153" s="21">
        <v>13.01</v>
      </c>
      <c r="IB153" s="21" t="s">
        <v>85</v>
      </c>
      <c r="IE153" s="22"/>
      <c r="IF153" s="22"/>
      <c r="IG153" s="22"/>
      <c r="IH153" s="22"/>
      <c r="II153" s="22"/>
    </row>
    <row r="154" spans="1:243" s="21" customFormat="1" ht="33.75" customHeight="1">
      <c r="A154" s="53">
        <v>13.02</v>
      </c>
      <c r="B154" s="34" t="s">
        <v>88</v>
      </c>
      <c r="C154" s="35"/>
      <c r="D154" s="35">
        <v>10</v>
      </c>
      <c r="E154" s="76" t="s">
        <v>109</v>
      </c>
      <c r="F154" s="96">
        <v>249.8</v>
      </c>
      <c r="G154" s="40"/>
      <c r="H154" s="40"/>
      <c r="I154" s="41" t="s">
        <v>36</v>
      </c>
      <c r="J154" s="42">
        <f t="shared" si="0"/>
        <v>1</v>
      </c>
      <c r="K154" s="40" t="s">
        <v>37</v>
      </c>
      <c r="L154" s="40" t="s">
        <v>4</v>
      </c>
      <c r="M154" s="43"/>
      <c r="N154" s="62"/>
      <c r="O154" s="62"/>
      <c r="P154" s="63"/>
      <c r="Q154" s="62"/>
      <c r="R154" s="62"/>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9">
        <f t="shared" si="1"/>
        <v>2498</v>
      </c>
      <c r="BB154" s="72">
        <f t="shared" si="2"/>
        <v>2498</v>
      </c>
      <c r="BC154" s="84" t="str">
        <f t="shared" si="3"/>
        <v>INR  Two Thousand Four Hundred &amp; Ninety Eight  Only</v>
      </c>
      <c r="IA154" s="21">
        <v>13.02</v>
      </c>
      <c r="IB154" s="21" t="s">
        <v>88</v>
      </c>
      <c r="ID154" s="21">
        <v>10</v>
      </c>
      <c r="IE154" s="22" t="s">
        <v>109</v>
      </c>
      <c r="IF154" s="22"/>
      <c r="IG154" s="22"/>
      <c r="IH154" s="22"/>
      <c r="II154" s="22"/>
    </row>
    <row r="155" spans="1:243" s="21" customFormat="1" ht="33.75" customHeight="1">
      <c r="A155" s="53">
        <v>13.03</v>
      </c>
      <c r="B155" s="34" t="s">
        <v>89</v>
      </c>
      <c r="C155" s="35"/>
      <c r="D155" s="35">
        <v>120</v>
      </c>
      <c r="E155" s="76" t="s">
        <v>109</v>
      </c>
      <c r="F155" s="96">
        <v>301.71</v>
      </c>
      <c r="G155" s="40"/>
      <c r="H155" s="40"/>
      <c r="I155" s="41" t="s">
        <v>36</v>
      </c>
      <c r="J155" s="42">
        <f t="shared" si="0"/>
        <v>1</v>
      </c>
      <c r="K155" s="40" t="s">
        <v>37</v>
      </c>
      <c r="L155" s="40" t="s">
        <v>4</v>
      </c>
      <c r="M155" s="43"/>
      <c r="N155" s="62"/>
      <c r="O155" s="62"/>
      <c r="P155" s="63"/>
      <c r="Q155" s="62"/>
      <c r="R155" s="62"/>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9">
        <f t="shared" si="1"/>
        <v>36205.2</v>
      </c>
      <c r="BB155" s="72">
        <f t="shared" si="2"/>
        <v>36205.2</v>
      </c>
      <c r="BC155" s="84" t="str">
        <f t="shared" si="3"/>
        <v>INR  Thirty Six Thousand Two Hundred &amp; Five  and Paise Twenty Only</v>
      </c>
      <c r="IA155" s="21">
        <v>13.03</v>
      </c>
      <c r="IB155" s="21" t="s">
        <v>89</v>
      </c>
      <c r="ID155" s="21">
        <v>120</v>
      </c>
      <c r="IE155" s="22" t="s">
        <v>109</v>
      </c>
      <c r="IF155" s="22"/>
      <c r="IG155" s="22"/>
      <c r="IH155" s="22"/>
      <c r="II155" s="22"/>
    </row>
    <row r="156" spans="1:243" s="21" customFormat="1" ht="33.75" customHeight="1">
      <c r="A156" s="53">
        <v>13.04</v>
      </c>
      <c r="B156" s="34" t="s">
        <v>198</v>
      </c>
      <c r="C156" s="35"/>
      <c r="D156" s="35">
        <v>210</v>
      </c>
      <c r="E156" s="76" t="s">
        <v>109</v>
      </c>
      <c r="F156" s="96">
        <v>384.04</v>
      </c>
      <c r="G156" s="40"/>
      <c r="H156" s="40"/>
      <c r="I156" s="41" t="s">
        <v>36</v>
      </c>
      <c r="J156" s="42">
        <f t="shared" si="0"/>
        <v>1</v>
      </c>
      <c r="K156" s="40" t="s">
        <v>37</v>
      </c>
      <c r="L156" s="40" t="s">
        <v>4</v>
      </c>
      <c r="M156" s="43"/>
      <c r="N156" s="62"/>
      <c r="O156" s="62"/>
      <c r="P156" s="63"/>
      <c r="Q156" s="62"/>
      <c r="R156" s="62"/>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9">
        <f t="shared" si="1"/>
        <v>80648.4</v>
      </c>
      <c r="BB156" s="72">
        <f t="shared" si="2"/>
        <v>80648.4</v>
      </c>
      <c r="BC156" s="84" t="str">
        <f t="shared" si="3"/>
        <v>INR  Eighty Thousand Six Hundred &amp; Forty Eight  and Paise Forty Only</v>
      </c>
      <c r="IA156" s="21">
        <v>13.04</v>
      </c>
      <c r="IB156" s="21" t="s">
        <v>198</v>
      </c>
      <c r="ID156" s="21">
        <v>210</v>
      </c>
      <c r="IE156" s="22" t="s">
        <v>109</v>
      </c>
      <c r="IF156" s="22"/>
      <c r="IG156" s="22"/>
      <c r="IH156" s="22"/>
      <c r="II156" s="22"/>
    </row>
    <row r="157" spans="1:243" s="21" customFormat="1" ht="33.75" customHeight="1">
      <c r="A157" s="53">
        <v>13.05</v>
      </c>
      <c r="B157" s="34" t="s">
        <v>86</v>
      </c>
      <c r="C157" s="35"/>
      <c r="D157" s="35">
        <v>35</v>
      </c>
      <c r="E157" s="76" t="s">
        <v>109</v>
      </c>
      <c r="F157" s="96">
        <v>464.45</v>
      </c>
      <c r="G157" s="40"/>
      <c r="H157" s="40"/>
      <c r="I157" s="41" t="s">
        <v>36</v>
      </c>
      <c r="J157" s="42">
        <f t="shared" si="0"/>
        <v>1</v>
      </c>
      <c r="K157" s="40" t="s">
        <v>37</v>
      </c>
      <c r="L157" s="40" t="s">
        <v>4</v>
      </c>
      <c r="M157" s="43"/>
      <c r="N157" s="62"/>
      <c r="O157" s="62"/>
      <c r="P157" s="63"/>
      <c r="Q157" s="62"/>
      <c r="R157" s="62"/>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9">
        <f t="shared" si="1"/>
        <v>16255.75</v>
      </c>
      <c r="BB157" s="72">
        <f t="shared" si="2"/>
        <v>16255.75</v>
      </c>
      <c r="BC157" s="84" t="str">
        <f t="shared" si="3"/>
        <v>INR  Sixteen Thousand Two Hundred &amp; Fifty Five  and Paise Seventy Five Only</v>
      </c>
      <c r="IA157" s="21">
        <v>13.05</v>
      </c>
      <c r="IB157" s="21" t="s">
        <v>86</v>
      </c>
      <c r="ID157" s="21">
        <v>35</v>
      </c>
      <c r="IE157" s="22" t="s">
        <v>109</v>
      </c>
      <c r="IF157" s="22"/>
      <c r="IG157" s="22"/>
      <c r="IH157" s="22"/>
      <c r="II157" s="22"/>
    </row>
    <row r="158" spans="1:243" s="21" customFormat="1" ht="33.75" customHeight="1">
      <c r="A158" s="53">
        <v>13.06</v>
      </c>
      <c r="B158" s="34" t="s">
        <v>199</v>
      </c>
      <c r="C158" s="35"/>
      <c r="D158" s="35">
        <v>10</v>
      </c>
      <c r="E158" s="76" t="s">
        <v>109</v>
      </c>
      <c r="F158" s="96">
        <v>560.81</v>
      </c>
      <c r="G158" s="40"/>
      <c r="H158" s="40"/>
      <c r="I158" s="41" t="s">
        <v>36</v>
      </c>
      <c r="J158" s="42">
        <f t="shared" si="0"/>
        <v>1</v>
      </c>
      <c r="K158" s="40" t="s">
        <v>37</v>
      </c>
      <c r="L158" s="40" t="s">
        <v>4</v>
      </c>
      <c r="M158" s="43"/>
      <c r="N158" s="62"/>
      <c r="O158" s="62"/>
      <c r="P158" s="63"/>
      <c r="Q158" s="62"/>
      <c r="R158" s="62"/>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9">
        <f t="shared" si="1"/>
        <v>5608.1</v>
      </c>
      <c r="BB158" s="72">
        <f t="shared" si="2"/>
        <v>5608.1</v>
      </c>
      <c r="BC158" s="84" t="str">
        <f t="shared" si="3"/>
        <v>INR  Five Thousand Six Hundred &amp; Eight  and Paise Ten Only</v>
      </c>
      <c r="IA158" s="21">
        <v>13.06</v>
      </c>
      <c r="IB158" s="21" t="s">
        <v>199</v>
      </c>
      <c r="ID158" s="21">
        <v>10</v>
      </c>
      <c r="IE158" s="22" t="s">
        <v>109</v>
      </c>
      <c r="IF158" s="22"/>
      <c r="IG158" s="22"/>
      <c r="IH158" s="22"/>
      <c r="II158" s="22"/>
    </row>
    <row r="159" spans="1:243" s="21" customFormat="1" ht="33.75" customHeight="1">
      <c r="A159" s="53">
        <v>13.07</v>
      </c>
      <c r="B159" s="34" t="s">
        <v>87</v>
      </c>
      <c r="C159" s="35"/>
      <c r="D159" s="85"/>
      <c r="E159" s="85"/>
      <c r="F159" s="85"/>
      <c r="G159" s="85"/>
      <c r="H159" s="85"/>
      <c r="I159" s="85"/>
      <c r="J159" s="85"/>
      <c r="K159" s="85"/>
      <c r="L159" s="85"/>
      <c r="M159" s="85"/>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IA159" s="21">
        <v>13.07</v>
      </c>
      <c r="IB159" s="21" t="s">
        <v>87</v>
      </c>
      <c r="IE159" s="22"/>
      <c r="IF159" s="22"/>
      <c r="IG159" s="22"/>
      <c r="IH159" s="22"/>
      <c r="II159" s="22"/>
    </row>
    <row r="160" spans="1:243" s="21" customFormat="1" ht="33.75" customHeight="1">
      <c r="A160" s="53">
        <v>13.08</v>
      </c>
      <c r="B160" s="34" t="s">
        <v>88</v>
      </c>
      <c r="C160" s="35"/>
      <c r="D160" s="35">
        <v>5</v>
      </c>
      <c r="E160" s="76" t="s">
        <v>109</v>
      </c>
      <c r="F160" s="96">
        <v>392.46</v>
      </c>
      <c r="G160" s="40"/>
      <c r="H160" s="40"/>
      <c r="I160" s="41" t="s">
        <v>36</v>
      </c>
      <c r="J160" s="42">
        <f t="shared" si="0"/>
        <v>1</v>
      </c>
      <c r="K160" s="40" t="s">
        <v>37</v>
      </c>
      <c r="L160" s="40" t="s">
        <v>4</v>
      </c>
      <c r="M160" s="43"/>
      <c r="N160" s="62"/>
      <c r="O160" s="62"/>
      <c r="P160" s="63"/>
      <c r="Q160" s="62"/>
      <c r="R160" s="62"/>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9">
        <f t="shared" si="1"/>
        <v>1962.3</v>
      </c>
      <c r="BB160" s="72">
        <f t="shared" si="2"/>
        <v>1962.3</v>
      </c>
      <c r="BC160" s="84" t="str">
        <f t="shared" si="3"/>
        <v>INR  One Thousand Nine Hundred &amp; Sixty Two  and Paise Thirty Only</v>
      </c>
      <c r="IA160" s="21">
        <v>13.08</v>
      </c>
      <c r="IB160" s="21" t="s">
        <v>88</v>
      </c>
      <c r="ID160" s="21">
        <v>5</v>
      </c>
      <c r="IE160" s="22" t="s">
        <v>109</v>
      </c>
      <c r="IF160" s="22"/>
      <c r="IG160" s="22"/>
      <c r="IH160" s="22"/>
      <c r="II160" s="22"/>
    </row>
    <row r="161" spans="1:243" s="21" customFormat="1" ht="33.75" customHeight="1">
      <c r="A161" s="53">
        <v>13.09</v>
      </c>
      <c r="B161" s="34" t="s">
        <v>89</v>
      </c>
      <c r="C161" s="35"/>
      <c r="D161" s="35">
        <v>10</v>
      </c>
      <c r="E161" s="76" t="s">
        <v>109</v>
      </c>
      <c r="F161" s="96">
        <v>433.23</v>
      </c>
      <c r="G161" s="40"/>
      <c r="H161" s="40"/>
      <c r="I161" s="41" t="s">
        <v>36</v>
      </c>
      <c r="J161" s="42">
        <f t="shared" si="0"/>
        <v>1</v>
      </c>
      <c r="K161" s="40" t="s">
        <v>37</v>
      </c>
      <c r="L161" s="40" t="s">
        <v>4</v>
      </c>
      <c r="M161" s="43"/>
      <c r="N161" s="62"/>
      <c r="O161" s="62"/>
      <c r="P161" s="63"/>
      <c r="Q161" s="62"/>
      <c r="R161" s="62"/>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9">
        <f t="shared" si="1"/>
        <v>4332.3</v>
      </c>
      <c r="BB161" s="72">
        <f t="shared" si="2"/>
        <v>4332.3</v>
      </c>
      <c r="BC161" s="84" t="str">
        <f t="shared" si="3"/>
        <v>INR  Four Thousand Three Hundred &amp; Thirty Two  and Paise Thirty Only</v>
      </c>
      <c r="IA161" s="21">
        <v>13.09</v>
      </c>
      <c r="IB161" s="21" t="s">
        <v>89</v>
      </c>
      <c r="ID161" s="21">
        <v>10</v>
      </c>
      <c r="IE161" s="22" t="s">
        <v>109</v>
      </c>
      <c r="IF161" s="22"/>
      <c r="IG161" s="22"/>
      <c r="IH161" s="22"/>
      <c r="II161" s="22"/>
    </row>
    <row r="162" spans="1:243" s="21" customFormat="1" ht="48" customHeight="1">
      <c r="A162" s="68">
        <v>13.1</v>
      </c>
      <c r="B162" s="34" t="s">
        <v>200</v>
      </c>
      <c r="C162" s="35"/>
      <c r="D162" s="85"/>
      <c r="E162" s="85"/>
      <c r="F162" s="85"/>
      <c r="G162" s="85"/>
      <c r="H162" s="85"/>
      <c r="I162" s="85"/>
      <c r="J162" s="85"/>
      <c r="K162" s="85"/>
      <c r="L162" s="85"/>
      <c r="M162" s="85"/>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IA162" s="21">
        <v>13.1</v>
      </c>
      <c r="IB162" s="21" t="s">
        <v>200</v>
      </c>
      <c r="IE162" s="22"/>
      <c r="IF162" s="22"/>
      <c r="IG162" s="22"/>
      <c r="IH162" s="22"/>
      <c r="II162" s="22"/>
    </row>
    <row r="163" spans="1:243" s="21" customFormat="1" ht="33.75" customHeight="1">
      <c r="A163" s="53">
        <v>13.11</v>
      </c>
      <c r="B163" s="34" t="s">
        <v>89</v>
      </c>
      <c r="C163" s="35"/>
      <c r="D163" s="35">
        <v>10</v>
      </c>
      <c r="E163" s="76" t="s">
        <v>109</v>
      </c>
      <c r="F163" s="96">
        <v>248.84</v>
      </c>
      <c r="G163" s="40"/>
      <c r="H163" s="40"/>
      <c r="I163" s="41" t="s">
        <v>36</v>
      </c>
      <c r="J163" s="42">
        <f t="shared" si="0"/>
        <v>1</v>
      </c>
      <c r="K163" s="40" t="s">
        <v>37</v>
      </c>
      <c r="L163" s="40" t="s">
        <v>4</v>
      </c>
      <c r="M163" s="43"/>
      <c r="N163" s="62"/>
      <c r="O163" s="62"/>
      <c r="P163" s="63"/>
      <c r="Q163" s="62"/>
      <c r="R163" s="62"/>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9">
        <f t="shared" si="1"/>
        <v>2488.4</v>
      </c>
      <c r="BB163" s="72">
        <f t="shared" si="2"/>
        <v>2488.4</v>
      </c>
      <c r="BC163" s="84" t="str">
        <f t="shared" si="3"/>
        <v>INR  Two Thousand Four Hundred &amp; Eighty Eight  and Paise Forty Only</v>
      </c>
      <c r="IA163" s="21">
        <v>13.11</v>
      </c>
      <c r="IB163" s="21" t="s">
        <v>89</v>
      </c>
      <c r="ID163" s="21">
        <v>10</v>
      </c>
      <c r="IE163" s="22" t="s">
        <v>109</v>
      </c>
      <c r="IF163" s="22"/>
      <c r="IG163" s="22"/>
      <c r="IH163" s="22"/>
      <c r="II163" s="22"/>
    </row>
    <row r="164" spans="1:243" s="21" customFormat="1" ht="33.75" customHeight="1">
      <c r="A164" s="53">
        <v>13.12</v>
      </c>
      <c r="B164" s="34" t="s">
        <v>198</v>
      </c>
      <c r="C164" s="35"/>
      <c r="D164" s="35">
        <v>50</v>
      </c>
      <c r="E164" s="76" t="s">
        <v>109</v>
      </c>
      <c r="F164" s="96">
        <v>319.64</v>
      </c>
      <c r="G164" s="40"/>
      <c r="H164" s="40"/>
      <c r="I164" s="41" t="s">
        <v>36</v>
      </c>
      <c r="J164" s="42">
        <f t="shared" si="0"/>
        <v>1</v>
      </c>
      <c r="K164" s="40" t="s">
        <v>37</v>
      </c>
      <c r="L164" s="40" t="s">
        <v>4</v>
      </c>
      <c r="M164" s="43"/>
      <c r="N164" s="62"/>
      <c r="O164" s="62"/>
      <c r="P164" s="63"/>
      <c r="Q164" s="62"/>
      <c r="R164" s="62"/>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9">
        <f t="shared" si="1"/>
        <v>15982</v>
      </c>
      <c r="BB164" s="72">
        <f t="shared" si="2"/>
        <v>15982</v>
      </c>
      <c r="BC164" s="84" t="str">
        <f t="shared" si="3"/>
        <v>INR  Fifteen Thousand Nine Hundred &amp; Eighty Two  Only</v>
      </c>
      <c r="IA164" s="21">
        <v>13.12</v>
      </c>
      <c r="IB164" s="21" t="s">
        <v>198</v>
      </c>
      <c r="ID164" s="21">
        <v>50</v>
      </c>
      <c r="IE164" s="22" t="s">
        <v>109</v>
      </c>
      <c r="IF164" s="22"/>
      <c r="IG164" s="22"/>
      <c r="IH164" s="22"/>
      <c r="II164" s="22"/>
    </row>
    <row r="165" spans="1:243" s="21" customFormat="1" ht="33.75" customHeight="1">
      <c r="A165" s="53">
        <v>13.13</v>
      </c>
      <c r="B165" s="34" t="s">
        <v>86</v>
      </c>
      <c r="C165" s="35"/>
      <c r="D165" s="35">
        <v>15</v>
      </c>
      <c r="E165" s="76" t="s">
        <v>109</v>
      </c>
      <c r="F165" s="96">
        <v>372.38</v>
      </c>
      <c r="G165" s="40"/>
      <c r="H165" s="40"/>
      <c r="I165" s="41" t="s">
        <v>36</v>
      </c>
      <c r="J165" s="42">
        <f t="shared" si="0"/>
        <v>1</v>
      </c>
      <c r="K165" s="40" t="s">
        <v>37</v>
      </c>
      <c r="L165" s="40" t="s">
        <v>4</v>
      </c>
      <c r="M165" s="43"/>
      <c r="N165" s="62"/>
      <c r="O165" s="62"/>
      <c r="P165" s="63"/>
      <c r="Q165" s="62"/>
      <c r="R165" s="62"/>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9">
        <f t="shared" si="1"/>
        <v>5585.7</v>
      </c>
      <c r="BB165" s="72">
        <f t="shared" si="2"/>
        <v>5585.7</v>
      </c>
      <c r="BC165" s="84" t="str">
        <f t="shared" si="3"/>
        <v>INR  Five Thousand Five Hundred &amp; Eighty Five  and Paise Seventy Only</v>
      </c>
      <c r="IA165" s="21">
        <v>13.13</v>
      </c>
      <c r="IB165" s="21" t="s">
        <v>86</v>
      </c>
      <c r="ID165" s="21">
        <v>15</v>
      </c>
      <c r="IE165" s="22" t="s">
        <v>109</v>
      </c>
      <c r="IF165" s="22"/>
      <c r="IG165" s="22"/>
      <c r="IH165" s="22"/>
      <c r="II165" s="22"/>
    </row>
    <row r="166" spans="1:243" s="21" customFormat="1" ht="69.75" customHeight="1">
      <c r="A166" s="53">
        <v>13.14</v>
      </c>
      <c r="B166" s="34" t="s">
        <v>90</v>
      </c>
      <c r="C166" s="35"/>
      <c r="D166" s="85"/>
      <c r="E166" s="85"/>
      <c r="F166" s="85"/>
      <c r="G166" s="85"/>
      <c r="H166" s="85"/>
      <c r="I166" s="85"/>
      <c r="J166" s="85"/>
      <c r="K166" s="85"/>
      <c r="L166" s="85"/>
      <c r="M166" s="85"/>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IA166" s="21">
        <v>13.14</v>
      </c>
      <c r="IB166" s="21" t="s">
        <v>90</v>
      </c>
      <c r="IE166" s="22"/>
      <c r="IF166" s="22"/>
      <c r="IG166" s="22"/>
      <c r="IH166" s="22"/>
      <c r="II166" s="22"/>
    </row>
    <row r="167" spans="1:243" s="21" customFormat="1" ht="33.75" customHeight="1">
      <c r="A167" s="53">
        <v>13.15</v>
      </c>
      <c r="B167" s="34" t="s">
        <v>91</v>
      </c>
      <c r="C167" s="35"/>
      <c r="D167" s="35">
        <v>2</v>
      </c>
      <c r="E167" s="76" t="s">
        <v>50</v>
      </c>
      <c r="F167" s="96">
        <v>590.49</v>
      </c>
      <c r="G167" s="40"/>
      <c r="H167" s="40"/>
      <c r="I167" s="41" t="s">
        <v>36</v>
      </c>
      <c r="J167" s="42">
        <f t="shared" si="0"/>
        <v>1</v>
      </c>
      <c r="K167" s="40" t="s">
        <v>37</v>
      </c>
      <c r="L167" s="40" t="s">
        <v>4</v>
      </c>
      <c r="M167" s="43"/>
      <c r="N167" s="62"/>
      <c r="O167" s="62"/>
      <c r="P167" s="63"/>
      <c r="Q167" s="62"/>
      <c r="R167" s="62"/>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9">
        <f t="shared" si="1"/>
        <v>1180.98</v>
      </c>
      <c r="BB167" s="72">
        <f t="shared" si="2"/>
        <v>1180.98</v>
      </c>
      <c r="BC167" s="84" t="str">
        <f t="shared" si="3"/>
        <v>INR  One Thousand One Hundred &amp; Eighty  and Paise Ninety Eight Only</v>
      </c>
      <c r="IA167" s="21">
        <v>13.15</v>
      </c>
      <c r="IB167" s="21" t="s">
        <v>91</v>
      </c>
      <c r="ID167" s="21">
        <v>2</v>
      </c>
      <c r="IE167" s="22" t="s">
        <v>50</v>
      </c>
      <c r="IF167" s="22"/>
      <c r="IG167" s="22"/>
      <c r="IH167" s="22"/>
      <c r="II167" s="22"/>
    </row>
    <row r="168" spans="1:243" s="21" customFormat="1" ht="33" customHeight="1">
      <c r="A168" s="53">
        <v>13.16</v>
      </c>
      <c r="B168" s="34" t="s">
        <v>92</v>
      </c>
      <c r="C168" s="35"/>
      <c r="D168" s="85"/>
      <c r="E168" s="85"/>
      <c r="F168" s="85"/>
      <c r="G168" s="85"/>
      <c r="H168" s="85"/>
      <c r="I168" s="85"/>
      <c r="J168" s="85"/>
      <c r="K168" s="85"/>
      <c r="L168" s="85"/>
      <c r="M168" s="85"/>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IA168" s="21">
        <v>13.16</v>
      </c>
      <c r="IB168" s="21" t="s">
        <v>92</v>
      </c>
      <c r="IE168" s="22"/>
      <c r="IF168" s="22"/>
      <c r="IG168" s="22"/>
      <c r="IH168" s="22"/>
      <c r="II168" s="22"/>
    </row>
    <row r="169" spans="1:243" s="21" customFormat="1" ht="33.75" customHeight="1">
      <c r="A169" s="53">
        <v>13.17</v>
      </c>
      <c r="B169" s="34" t="s">
        <v>93</v>
      </c>
      <c r="C169" s="35"/>
      <c r="D169" s="35">
        <v>22</v>
      </c>
      <c r="E169" s="76" t="s">
        <v>50</v>
      </c>
      <c r="F169" s="96">
        <v>435.91</v>
      </c>
      <c r="G169" s="40"/>
      <c r="H169" s="40"/>
      <c r="I169" s="41" t="s">
        <v>36</v>
      </c>
      <c r="J169" s="42">
        <f t="shared" si="0"/>
        <v>1</v>
      </c>
      <c r="K169" s="40" t="s">
        <v>37</v>
      </c>
      <c r="L169" s="40" t="s">
        <v>4</v>
      </c>
      <c r="M169" s="43"/>
      <c r="N169" s="62"/>
      <c r="O169" s="62"/>
      <c r="P169" s="63"/>
      <c r="Q169" s="62"/>
      <c r="R169" s="62"/>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9">
        <f t="shared" si="1"/>
        <v>9590.02</v>
      </c>
      <c r="BB169" s="72">
        <f t="shared" si="2"/>
        <v>9590.02</v>
      </c>
      <c r="BC169" s="84" t="str">
        <f t="shared" si="3"/>
        <v>INR  Nine Thousand Five Hundred &amp; Ninety  and Paise Two Only</v>
      </c>
      <c r="IA169" s="21">
        <v>13.17</v>
      </c>
      <c r="IB169" s="21" t="s">
        <v>93</v>
      </c>
      <c r="ID169" s="21">
        <v>22</v>
      </c>
      <c r="IE169" s="22" t="s">
        <v>50</v>
      </c>
      <c r="IF169" s="22"/>
      <c r="IG169" s="22"/>
      <c r="IH169" s="22"/>
      <c r="II169" s="22"/>
    </row>
    <row r="170" spans="1:243" s="21" customFormat="1" ht="33.75" customHeight="1">
      <c r="A170" s="53">
        <v>13.18</v>
      </c>
      <c r="B170" s="34" t="s">
        <v>94</v>
      </c>
      <c r="C170" s="35"/>
      <c r="D170" s="35">
        <v>8</v>
      </c>
      <c r="E170" s="76" t="s">
        <v>50</v>
      </c>
      <c r="F170" s="96">
        <v>403.51</v>
      </c>
      <c r="G170" s="40"/>
      <c r="H170" s="40"/>
      <c r="I170" s="41" t="s">
        <v>36</v>
      </c>
      <c r="J170" s="42">
        <f t="shared" si="0"/>
        <v>1</v>
      </c>
      <c r="K170" s="40" t="s">
        <v>37</v>
      </c>
      <c r="L170" s="40" t="s">
        <v>4</v>
      </c>
      <c r="M170" s="43"/>
      <c r="N170" s="62"/>
      <c r="O170" s="62"/>
      <c r="P170" s="63"/>
      <c r="Q170" s="62"/>
      <c r="R170" s="62"/>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9">
        <f t="shared" si="1"/>
        <v>3228.08</v>
      </c>
      <c r="BB170" s="72">
        <f t="shared" si="2"/>
        <v>3228.08</v>
      </c>
      <c r="BC170" s="84" t="str">
        <f t="shared" si="3"/>
        <v>INR  Three Thousand Two Hundred &amp; Twenty Eight  and Paise Eight Only</v>
      </c>
      <c r="IA170" s="21">
        <v>13.18</v>
      </c>
      <c r="IB170" s="21" t="s">
        <v>94</v>
      </c>
      <c r="ID170" s="21">
        <v>8</v>
      </c>
      <c r="IE170" s="22" t="s">
        <v>50</v>
      </c>
      <c r="IF170" s="22"/>
      <c r="IG170" s="22"/>
      <c r="IH170" s="22"/>
      <c r="II170" s="22"/>
    </row>
    <row r="171" spans="1:243" s="21" customFormat="1" ht="33.75" customHeight="1">
      <c r="A171" s="53">
        <v>13.19</v>
      </c>
      <c r="B171" s="34" t="s">
        <v>201</v>
      </c>
      <c r="C171" s="35"/>
      <c r="D171" s="35">
        <v>4</v>
      </c>
      <c r="E171" s="76" t="s">
        <v>50</v>
      </c>
      <c r="F171" s="96">
        <v>509.64</v>
      </c>
      <c r="G171" s="40"/>
      <c r="H171" s="40"/>
      <c r="I171" s="41" t="s">
        <v>36</v>
      </c>
      <c r="J171" s="42">
        <f t="shared" si="0"/>
        <v>1</v>
      </c>
      <c r="K171" s="40" t="s">
        <v>37</v>
      </c>
      <c r="L171" s="40" t="s">
        <v>4</v>
      </c>
      <c r="M171" s="43"/>
      <c r="N171" s="62"/>
      <c r="O171" s="62"/>
      <c r="P171" s="63"/>
      <c r="Q171" s="62"/>
      <c r="R171" s="62"/>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9">
        <f t="shared" si="1"/>
        <v>2038.56</v>
      </c>
      <c r="BB171" s="72">
        <f t="shared" si="2"/>
        <v>2038.56</v>
      </c>
      <c r="BC171" s="84" t="str">
        <f t="shared" si="3"/>
        <v>INR  Two Thousand  &amp;Thirty Eight  and Paise Fifty Six Only</v>
      </c>
      <c r="IA171" s="21">
        <v>13.19</v>
      </c>
      <c r="IB171" s="21" t="s">
        <v>201</v>
      </c>
      <c r="ID171" s="21">
        <v>4</v>
      </c>
      <c r="IE171" s="22" t="s">
        <v>50</v>
      </c>
      <c r="IF171" s="22"/>
      <c r="IG171" s="22"/>
      <c r="IH171" s="22"/>
      <c r="II171" s="22"/>
    </row>
    <row r="172" spans="1:243" s="21" customFormat="1" ht="33.75" customHeight="1">
      <c r="A172" s="68">
        <v>13.2</v>
      </c>
      <c r="B172" s="34" t="s">
        <v>202</v>
      </c>
      <c r="C172" s="35"/>
      <c r="D172" s="35">
        <v>2</v>
      </c>
      <c r="E172" s="76" t="s">
        <v>50</v>
      </c>
      <c r="F172" s="96">
        <v>594.83</v>
      </c>
      <c r="G172" s="40"/>
      <c r="H172" s="40"/>
      <c r="I172" s="41" t="s">
        <v>36</v>
      </c>
      <c r="J172" s="42">
        <f t="shared" si="0"/>
        <v>1</v>
      </c>
      <c r="K172" s="40" t="s">
        <v>37</v>
      </c>
      <c r="L172" s="40" t="s">
        <v>4</v>
      </c>
      <c r="M172" s="43"/>
      <c r="N172" s="62"/>
      <c r="O172" s="62"/>
      <c r="P172" s="63"/>
      <c r="Q172" s="62"/>
      <c r="R172" s="62"/>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9">
        <f t="shared" si="1"/>
        <v>1189.66</v>
      </c>
      <c r="BB172" s="72">
        <f t="shared" si="2"/>
        <v>1189.66</v>
      </c>
      <c r="BC172" s="84" t="str">
        <f t="shared" si="3"/>
        <v>INR  One Thousand One Hundred &amp; Eighty Nine  and Paise Sixty Six Only</v>
      </c>
      <c r="IA172" s="21">
        <v>13.2</v>
      </c>
      <c r="IB172" s="21" t="s">
        <v>202</v>
      </c>
      <c r="ID172" s="21">
        <v>2</v>
      </c>
      <c r="IE172" s="22" t="s">
        <v>50</v>
      </c>
      <c r="IF172" s="22"/>
      <c r="IG172" s="22"/>
      <c r="IH172" s="22"/>
      <c r="II172" s="22"/>
    </row>
    <row r="173" spans="1:243" s="21" customFormat="1" ht="57" customHeight="1">
      <c r="A173" s="53">
        <v>13.21</v>
      </c>
      <c r="B173" s="34" t="s">
        <v>203</v>
      </c>
      <c r="C173" s="35"/>
      <c r="D173" s="85"/>
      <c r="E173" s="85"/>
      <c r="F173" s="85"/>
      <c r="G173" s="85"/>
      <c r="H173" s="85"/>
      <c r="I173" s="85"/>
      <c r="J173" s="85"/>
      <c r="K173" s="85"/>
      <c r="L173" s="85"/>
      <c r="M173" s="85"/>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IA173" s="21">
        <v>13.21</v>
      </c>
      <c r="IB173" s="21" t="s">
        <v>203</v>
      </c>
      <c r="IE173" s="22"/>
      <c r="IF173" s="22"/>
      <c r="IG173" s="22"/>
      <c r="IH173" s="22"/>
      <c r="II173" s="22"/>
    </row>
    <row r="174" spans="1:243" s="21" customFormat="1" ht="33.75" customHeight="1">
      <c r="A174" s="53">
        <v>13.22</v>
      </c>
      <c r="B174" s="34" t="s">
        <v>94</v>
      </c>
      <c r="C174" s="35"/>
      <c r="D174" s="35">
        <v>2</v>
      </c>
      <c r="E174" s="76" t="s">
        <v>50</v>
      </c>
      <c r="F174" s="96">
        <v>338.8</v>
      </c>
      <c r="G174" s="40"/>
      <c r="H174" s="40"/>
      <c r="I174" s="41" t="s">
        <v>36</v>
      </c>
      <c r="J174" s="42">
        <f t="shared" si="0"/>
        <v>1</v>
      </c>
      <c r="K174" s="40" t="s">
        <v>37</v>
      </c>
      <c r="L174" s="40" t="s">
        <v>4</v>
      </c>
      <c r="M174" s="43"/>
      <c r="N174" s="62"/>
      <c r="O174" s="62"/>
      <c r="P174" s="63"/>
      <c r="Q174" s="62"/>
      <c r="R174" s="62"/>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9">
        <f t="shared" si="1"/>
        <v>677.6</v>
      </c>
      <c r="BB174" s="72">
        <f t="shared" si="2"/>
        <v>677.6</v>
      </c>
      <c r="BC174" s="84" t="str">
        <f t="shared" si="3"/>
        <v>INR  Six Hundred &amp; Seventy Seven  and Paise Sixty Only</v>
      </c>
      <c r="IA174" s="21">
        <v>13.22</v>
      </c>
      <c r="IB174" s="21" t="s">
        <v>94</v>
      </c>
      <c r="ID174" s="21">
        <v>2</v>
      </c>
      <c r="IE174" s="22" t="s">
        <v>50</v>
      </c>
      <c r="IF174" s="22"/>
      <c r="IG174" s="22"/>
      <c r="IH174" s="22"/>
      <c r="II174" s="22"/>
    </row>
    <row r="175" spans="1:243" s="21" customFormat="1" ht="33.75" customHeight="1">
      <c r="A175" s="53">
        <v>13.23</v>
      </c>
      <c r="B175" s="34" t="s">
        <v>204</v>
      </c>
      <c r="C175" s="35"/>
      <c r="D175" s="85"/>
      <c r="E175" s="85"/>
      <c r="F175" s="85"/>
      <c r="G175" s="85"/>
      <c r="H175" s="85"/>
      <c r="I175" s="85"/>
      <c r="J175" s="85"/>
      <c r="K175" s="85"/>
      <c r="L175" s="85"/>
      <c r="M175" s="85"/>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IA175" s="21">
        <v>13.23</v>
      </c>
      <c r="IB175" s="21" t="s">
        <v>204</v>
      </c>
      <c r="IE175" s="22"/>
      <c r="IF175" s="22"/>
      <c r="IG175" s="22"/>
      <c r="IH175" s="22"/>
      <c r="II175" s="22"/>
    </row>
    <row r="176" spans="1:243" s="21" customFormat="1" ht="33.75" customHeight="1">
      <c r="A176" s="53">
        <v>13.24</v>
      </c>
      <c r="B176" s="34" t="s">
        <v>205</v>
      </c>
      <c r="C176" s="35"/>
      <c r="D176" s="85"/>
      <c r="E176" s="85"/>
      <c r="F176" s="85"/>
      <c r="G176" s="85"/>
      <c r="H176" s="85"/>
      <c r="I176" s="85"/>
      <c r="J176" s="85"/>
      <c r="K176" s="85"/>
      <c r="L176" s="85"/>
      <c r="M176" s="85"/>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IA176" s="21">
        <v>13.24</v>
      </c>
      <c r="IB176" s="21" t="s">
        <v>205</v>
      </c>
      <c r="IE176" s="22"/>
      <c r="IF176" s="22"/>
      <c r="IG176" s="22"/>
      <c r="IH176" s="22"/>
      <c r="II176" s="22"/>
    </row>
    <row r="177" spans="1:243" s="21" customFormat="1" ht="33.75" customHeight="1">
      <c r="A177" s="53">
        <v>13.25</v>
      </c>
      <c r="B177" s="34" t="s">
        <v>206</v>
      </c>
      <c r="C177" s="35"/>
      <c r="D177" s="35">
        <v>36</v>
      </c>
      <c r="E177" s="76" t="s">
        <v>50</v>
      </c>
      <c r="F177" s="96">
        <v>63.88</v>
      </c>
      <c r="G177" s="40"/>
      <c r="H177" s="40"/>
      <c r="I177" s="41" t="s">
        <v>36</v>
      </c>
      <c r="J177" s="42">
        <f t="shared" si="0"/>
        <v>1</v>
      </c>
      <c r="K177" s="40" t="s">
        <v>37</v>
      </c>
      <c r="L177" s="40" t="s">
        <v>4</v>
      </c>
      <c r="M177" s="43"/>
      <c r="N177" s="62"/>
      <c r="O177" s="62"/>
      <c r="P177" s="63"/>
      <c r="Q177" s="62"/>
      <c r="R177" s="62"/>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9">
        <f t="shared" si="1"/>
        <v>2299.68</v>
      </c>
      <c r="BB177" s="72">
        <f t="shared" si="2"/>
        <v>2299.68</v>
      </c>
      <c r="BC177" s="84" t="str">
        <f t="shared" si="3"/>
        <v>INR  Two Thousand Two Hundred &amp; Ninety Nine  and Paise Sixty Eight Only</v>
      </c>
      <c r="IA177" s="21">
        <v>13.25</v>
      </c>
      <c r="IB177" s="21" t="s">
        <v>206</v>
      </c>
      <c r="ID177" s="21">
        <v>36</v>
      </c>
      <c r="IE177" s="22" t="s">
        <v>50</v>
      </c>
      <c r="IF177" s="22"/>
      <c r="IG177" s="22"/>
      <c r="IH177" s="22"/>
      <c r="II177" s="22"/>
    </row>
    <row r="178" spans="1:243" s="21" customFormat="1" ht="225" customHeight="1">
      <c r="A178" s="53">
        <v>13.26</v>
      </c>
      <c r="B178" s="34" t="s">
        <v>207</v>
      </c>
      <c r="C178" s="35"/>
      <c r="D178" s="85"/>
      <c r="E178" s="85"/>
      <c r="F178" s="85"/>
      <c r="G178" s="85"/>
      <c r="H178" s="85"/>
      <c r="I178" s="85"/>
      <c r="J178" s="85"/>
      <c r="K178" s="85"/>
      <c r="L178" s="85"/>
      <c r="M178" s="85"/>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IA178" s="21">
        <v>13.26</v>
      </c>
      <c r="IB178" s="21" t="s">
        <v>207</v>
      </c>
      <c r="IE178" s="22"/>
      <c r="IF178" s="22"/>
      <c r="IG178" s="22"/>
      <c r="IH178" s="22"/>
      <c r="II178" s="22"/>
    </row>
    <row r="179" spans="1:243" s="21" customFormat="1" ht="33.75" customHeight="1">
      <c r="A179" s="53">
        <v>13.27</v>
      </c>
      <c r="B179" s="34" t="s">
        <v>208</v>
      </c>
      <c r="C179" s="35"/>
      <c r="D179" s="35">
        <v>6</v>
      </c>
      <c r="E179" s="76" t="s">
        <v>50</v>
      </c>
      <c r="F179" s="96">
        <v>1387.51</v>
      </c>
      <c r="G179" s="40"/>
      <c r="H179" s="40"/>
      <c r="I179" s="41" t="s">
        <v>36</v>
      </c>
      <c r="J179" s="42">
        <f t="shared" si="0"/>
        <v>1</v>
      </c>
      <c r="K179" s="40" t="s">
        <v>37</v>
      </c>
      <c r="L179" s="40" t="s">
        <v>4</v>
      </c>
      <c r="M179" s="43"/>
      <c r="N179" s="62"/>
      <c r="O179" s="62"/>
      <c r="P179" s="63"/>
      <c r="Q179" s="62"/>
      <c r="R179" s="62"/>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9">
        <f t="shared" si="1"/>
        <v>8325.06</v>
      </c>
      <c r="BB179" s="72">
        <f t="shared" si="2"/>
        <v>8325.06</v>
      </c>
      <c r="BC179" s="84" t="str">
        <f t="shared" si="3"/>
        <v>INR  Eight Thousand Three Hundred &amp; Twenty Five  and Paise Six Only</v>
      </c>
      <c r="IA179" s="21">
        <v>13.27</v>
      </c>
      <c r="IB179" s="21" t="s">
        <v>208</v>
      </c>
      <c r="ID179" s="21">
        <v>6</v>
      </c>
      <c r="IE179" s="22" t="s">
        <v>50</v>
      </c>
      <c r="IF179" s="22"/>
      <c r="IG179" s="22"/>
      <c r="IH179" s="22"/>
      <c r="II179" s="22"/>
    </row>
    <row r="180" spans="1:243" s="21" customFormat="1" ht="70.5" customHeight="1">
      <c r="A180" s="53">
        <v>13.28</v>
      </c>
      <c r="B180" s="34" t="s">
        <v>209</v>
      </c>
      <c r="C180" s="35"/>
      <c r="D180" s="85"/>
      <c r="E180" s="85"/>
      <c r="F180" s="85"/>
      <c r="G180" s="85"/>
      <c r="H180" s="85"/>
      <c r="I180" s="85"/>
      <c r="J180" s="85"/>
      <c r="K180" s="85"/>
      <c r="L180" s="85"/>
      <c r="M180" s="85"/>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IA180" s="21">
        <v>13.28</v>
      </c>
      <c r="IB180" s="21" t="s">
        <v>209</v>
      </c>
      <c r="IE180" s="22"/>
      <c r="IF180" s="22"/>
      <c r="IG180" s="22"/>
      <c r="IH180" s="22"/>
      <c r="II180" s="22"/>
    </row>
    <row r="181" spans="1:243" s="21" customFormat="1" ht="33.75" customHeight="1">
      <c r="A181" s="53">
        <v>13.29</v>
      </c>
      <c r="B181" s="34" t="s">
        <v>210</v>
      </c>
      <c r="C181" s="35"/>
      <c r="D181" s="35">
        <v>10</v>
      </c>
      <c r="E181" s="76" t="s">
        <v>109</v>
      </c>
      <c r="F181" s="96">
        <v>13.33</v>
      </c>
      <c r="G181" s="40"/>
      <c r="H181" s="40"/>
      <c r="I181" s="41" t="s">
        <v>36</v>
      </c>
      <c r="J181" s="42">
        <f t="shared" si="0"/>
        <v>1</v>
      </c>
      <c r="K181" s="40" t="s">
        <v>37</v>
      </c>
      <c r="L181" s="40" t="s">
        <v>4</v>
      </c>
      <c r="M181" s="43"/>
      <c r="N181" s="62"/>
      <c r="O181" s="62"/>
      <c r="P181" s="63"/>
      <c r="Q181" s="62"/>
      <c r="R181" s="62"/>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9">
        <f t="shared" si="1"/>
        <v>133.3</v>
      </c>
      <c r="BB181" s="72">
        <f t="shared" si="2"/>
        <v>133.3</v>
      </c>
      <c r="BC181" s="84" t="str">
        <f t="shared" si="3"/>
        <v>INR  One Hundred &amp; Thirty Three  and Paise Thirty Only</v>
      </c>
      <c r="IA181" s="21">
        <v>13.29</v>
      </c>
      <c r="IB181" s="21" t="s">
        <v>210</v>
      </c>
      <c r="ID181" s="21">
        <v>10</v>
      </c>
      <c r="IE181" s="22" t="s">
        <v>109</v>
      </c>
      <c r="IF181" s="22"/>
      <c r="IG181" s="22"/>
      <c r="IH181" s="22"/>
      <c r="II181" s="22"/>
    </row>
    <row r="182" spans="1:243" s="21" customFormat="1" ht="33.75" customHeight="1">
      <c r="A182" s="68">
        <v>13.3</v>
      </c>
      <c r="B182" s="34" t="s">
        <v>211</v>
      </c>
      <c r="C182" s="35"/>
      <c r="D182" s="35">
        <v>120</v>
      </c>
      <c r="E182" s="76" t="s">
        <v>109</v>
      </c>
      <c r="F182" s="96">
        <v>15.91</v>
      </c>
      <c r="G182" s="40"/>
      <c r="H182" s="40"/>
      <c r="I182" s="41" t="s">
        <v>36</v>
      </c>
      <c r="J182" s="42">
        <f t="shared" si="0"/>
        <v>1</v>
      </c>
      <c r="K182" s="40" t="s">
        <v>37</v>
      </c>
      <c r="L182" s="40" t="s">
        <v>4</v>
      </c>
      <c r="M182" s="43"/>
      <c r="N182" s="62"/>
      <c r="O182" s="62"/>
      <c r="P182" s="63"/>
      <c r="Q182" s="62"/>
      <c r="R182" s="62"/>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9">
        <f t="shared" si="1"/>
        <v>1909.2</v>
      </c>
      <c r="BB182" s="72">
        <f t="shared" si="2"/>
        <v>1909.2</v>
      </c>
      <c r="BC182" s="84" t="str">
        <f t="shared" si="3"/>
        <v>INR  One Thousand Nine Hundred &amp; Nine  and Paise Twenty Only</v>
      </c>
      <c r="IA182" s="21">
        <v>13.3</v>
      </c>
      <c r="IB182" s="21" t="s">
        <v>211</v>
      </c>
      <c r="ID182" s="21">
        <v>120</v>
      </c>
      <c r="IE182" s="22" t="s">
        <v>109</v>
      </c>
      <c r="IF182" s="22"/>
      <c r="IG182" s="22"/>
      <c r="IH182" s="22"/>
      <c r="II182" s="22"/>
    </row>
    <row r="183" spans="1:243" s="21" customFormat="1" ht="33.75" customHeight="1">
      <c r="A183" s="53">
        <v>13.31</v>
      </c>
      <c r="B183" s="34" t="s">
        <v>212</v>
      </c>
      <c r="C183" s="35"/>
      <c r="D183" s="35">
        <v>210</v>
      </c>
      <c r="E183" s="76" t="s">
        <v>109</v>
      </c>
      <c r="F183" s="96">
        <v>20.78</v>
      </c>
      <c r="G183" s="40"/>
      <c r="H183" s="40"/>
      <c r="I183" s="41" t="s">
        <v>36</v>
      </c>
      <c r="J183" s="42">
        <f t="shared" si="0"/>
        <v>1</v>
      </c>
      <c r="K183" s="40" t="s">
        <v>37</v>
      </c>
      <c r="L183" s="40" t="s">
        <v>4</v>
      </c>
      <c r="M183" s="43"/>
      <c r="N183" s="62"/>
      <c r="O183" s="62"/>
      <c r="P183" s="63"/>
      <c r="Q183" s="62"/>
      <c r="R183" s="62"/>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9">
        <f t="shared" si="1"/>
        <v>4363.8</v>
      </c>
      <c r="BB183" s="72">
        <f t="shared" si="2"/>
        <v>4363.8</v>
      </c>
      <c r="BC183" s="84" t="str">
        <f t="shared" si="3"/>
        <v>INR  Four Thousand Three Hundred &amp; Sixty Three  and Paise Eighty Only</v>
      </c>
      <c r="IA183" s="21">
        <v>13.31</v>
      </c>
      <c r="IB183" s="21" t="s">
        <v>212</v>
      </c>
      <c r="ID183" s="21">
        <v>210</v>
      </c>
      <c r="IE183" s="22" t="s">
        <v>109</v>
      </c>
      <c r="IF183" s="22"/>
      <c r="IG183" s="22"/>
      <c r="IH183" s="22"/>
      <c r="II183" s="22"/>
    </row>
    <row r="184" spans="1:243" s="21" customFormat="1" ht="33.75" customHeight="1">
      <c r="A184" s="53">
        <v>13.32</v>
      </c>
      <c r="B184" s="34" t="s">
        <v>213</v>
      </c>
      <c r="C184" s="35"/>
      <c r="D184" s="35">
        <v>35</v>
      </c>
      <c r="E184" s="76" t="s">
        <v>109</v>
      </c>
      <c r="F184" s="96">
        <v>24.9</v>
      </c>
      <c r="G184" s="40"/>
      <c r="H184" s="40"/>
      <c r="I184" s="41" t="s">
        <v>36</v>
      </c>
      <c r="J184" s="42">
        <f t="shared" si="0"/>
        <v>1</v>
      </c>
      <c r="K184" s="40" t="s">
        <v>37</v>
      </c>
      <c r="L184" s="40" t="s">
        <v>4</v>
      </c>
      <c r="M184" s="43"/>
      <c r="N184" s="62"/>
      <c r="O184" s="62"/>
      <c r="P184" s="63"/>
      <c r="Q184" s="62"/>
      <c r="R184" s="62"/>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9">
        <f t="shared" si="1"/>
        <v>871.5</v>
      </c>
      <c r="BB184" s="72">
        <f t="shared" si="2"/>
        <v>871.5</v>
      </c>
      <c r="BC184" s="84" t="str">
        <f t="shared" si="3"/>
        <v>INR  Eight Hundred &amp; Seventy One  and Paise Fifty Only</v>
      </c>
      <c r="IA184" s="21">
        <v>13.32</v>
      </c>
      <c r="IB184" s="21" t="s">
        <v>213</v>
      </c>
      <c r="ID184" s="21">
        <v>35</v>
      </c>
      <c r="IE184" s="22" t="s">
        <v>109</v>
      </c>
      <c r="IF184" s="22"/>
      <c r="IG184" s="22"/>
      <c r="IH184" s="22"/>
      <c r="II184" s="22"/>
    </row>
    <row r="185" spans="1:243" s="21" customFormat="1" ht="33.75" customHeight="1">
      <c r="A185" s="53">
        <v>13.33</v>
      </c>
      <c r="B185" s="34" t="s">
        <v>214</v>
      </c>
      <c r="C185" s="35"/>
      <c r="D185" s="35">
        <v>10</v>
      </c>
      <c r="E185" s="76" t="s">
        <v>109</v>
      </c>
      <c r="F185" s="96">
        <v>29.29</v>
      </c>
      <c r="G185" s="40"/>
      <c r="H185" s="40"/>
      <c r="I185" s="41" t="s">
        <v>36</v>
      </c>
      <c r="J185" s="42">
        <f t="shared" si="0"/>
        <v>1</v>
      </c>
      <c r="K185" s="40" t="s">
        <v>37</v>
      </c>
      <c r="L185" s="40" t="s">
        <v>4</v>
      </c>
      <c r="M185" s="43"/>
      <c r="N185" s="62"/>
      <c r="O185" s="62"/>
      <c r="P185" s="63"/>
      <c r="Q185" s="62"/>
      <c r="R185" s="62"/>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9">
        <f t="shared" si="1"/>
        <v>292.9</v>
      </c>
      <c r="BB185" s="72">
        <f t="shared" si="2"/>
        <v>292.9</v>
      </c>
      <c r="BC185" s="84" t="str">
        <f t="shared" si="3"/>
        <v>INR  Two Hundred &amp; Ninety Two  and Paise Ninety Only</v>
      </c>
      <c r="IA185" s="21">
        <v>13.33</v>
      </c>
      <c r="IB185" s="21" t="s">
        <v>214</v>
      </c>
      <c r="ID185" s="21">
        <v>10</v>
      </c>
      <c r="IE185" s="22" t="s">
        <v>109</v>
      </c>
      <c r="IF185" s="22"/>
      <c r="IG185" s="22"/>
      <c r="IH185" s="22"/>
      <c r="II185" s="22"/>
    </row>
    <row r="186" spans="1:243" s="21" customFormat="1" ht="48.75" customHeight="1">
      <c r="A186" s="53">
        <v>13.34</v>
      </c>
      <c r="B186" s="34" t="s">
        <v>215</v>
      </c>
      <c r="C186" s="35"/>
      <c r="D186" s="85"/>
      <c r="E186" s="85"/>
      <c r="F186" s="85"/>
      <c r="G186" s="85"/>
      <c r="H186" s="85"/>
      <c r="I186" s="85"/>
      <c r="J186" s="85"/>
      <c r="K186" s="85"/>
      <c r="L186" s="85"/>
      <c r="M186" s="85"/>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IA186" s="21">
        <v>13.34</v>
      </c>
      <c r="IB186" s="21" t="s">
        <v>215</v>
      </c>
      <c r="IE186" s="22"/>
      <c r="IF186" s="22"/>
      <c r="IG186" s="22"/>
      <c r="IH186" s="22"/>
      <c r="II186" s="22"/>
    </row>
    <row r="187" spans="1:243" s="21" customFormat="1" ht="33.75" customHeight="1">
      <c r="A187" s="53">
        <v>13.35</v>
      </c>
      <c r="B187" s="34" t="s">
        <v>206</v>
      </c>
      <c r="C187" s="35"/>
      <c r="D187" s="35">
        <v>6</v>
      </c>
      <c r="E187" s="76" t="s">
        <v>50</v>
      </c>
      <c r="F187" s="96">
        <v>206.71</v>
      </c>
      <c r="G187" s="40"/>
      <c r="H187" s="40"/>
      <c r="I187" s="41" t="s">
        <v>36</v>
      </c>
      <c r="J187" s="42">
        <f aca="true" t="shared" si="4" ref="J187:J224">IF(I187="Less(-)",-1,1)</f>
        <v>1</v>
      </c>
      <c r="K187" s="40" t="s">
        <v>37</v>
      </c>
      <c r="L187" s="40" t="s">
        <v>4</v>
      </c>
      <c r="M187" s="43"/>
      <c r="N187" s="62"/>
      <c r="O187" s="62"/>
      <c r="P187" s="63"/>
      <c r="Q187" s="62"/>
      <c r="R187" s="62"/>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9">
        <f aca="true" t="shared" si="5" ref="BA187:BA224">total_amount_ba($B$2,$D$2,D187,F187,J187,K187,M187)</f>
        <v>1240.26</v>
      </c>
      <c r="BB187" s="72">
        <f aca="true" t="shared" si="6" ref="BB187:BB224">BA187+SUM(N187:AZ187)</f>
        <v>1240.26</v>
      </c>
      <c r="BC187" s="84" t="str">
        <f aca="true" t="shared" si="7" ref="BC187:BC224">SpellNumber(L187,BB187)</f>
        <v>INR  One Thousand Two Hundred &amp; Forty  and Paise Twenty Six Only</v>
      </c>
      <c r="IA187" s="21">
        <v>13.35</v>
      </c>
      <c r="IB187" s="21" t="s">
        <v>206</v>
      </c>
      <c r="ID187" s="21">
        <v>6</v>
      </c>
      <c r="IE187" s="22" t="s">
        <v>50</v>
      </c>
      <c r="IF187" s="22"/>
      <c r="IG187" s="22"/>
      <c r="IH187" s="22"/>
      <c r="II187" s="22"/>
    </row>
    <row r="188" spans="1:243" s="21" customFormat="1" ht="33.75" customHeight="1">
      <c r="A188" s="53">
        <v>13.36</v>
      </c>
      <c r="B188" s="34" t="s">
        <v>94</v>
      </c>
      <c r="C188" s="35"/>
      <c r="D188" s="35">
        <v>23</v>
      </c>
      <c r="E188" s="76" t="s">
        <v>50</v>
      </c>
      <c r="F188" s="96">
        <v>228.98</v>
      </c>
      <c r="G188" s="40"/>
      <c r="H188" s="40"/>
      <c r="I188" s="41" t="s">
        <v>36</v>
      </c>
      <c r="J188" s="42">
        <f t="shared" si="4"/>
        <v>1</v>
      </c>
      <c r="K188" s="40" t="s">
        <v>37</v>
      </c>
      <c r="L188" s="40" t="s">
        <v>4</v>
      </c>
      <c r="M188" s="43"/>
      <c r="N188" s="62"/>
      <c r="O188" s="62"/>
      <c r="P188" s="63"/>
      <c r="Q188" s="62"/>
      <c r="R188" s="62"/>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9">
        <f t="shared" si="5"/>
        <v>5266.54</v>
      </c>
      <c r="BB188" s="72">
        <f t="shared" si="6"/>
        <v>5266.54</v>
      </c>
      <c r="BC188" s="84" t="str">
        <f t="shared" si="7"/>
        <v>INR  Five Thousand Two Hundred &amp; Sixty Six  and Paise Fifty Four Only</v>
      </c>
      <c r="IA188" s="21">
        <v>13.36</v>
      </c>
      <c r="IB188" s="21" t="s">
        <v>94</v>
      </c>
      <c r="ID188" s="21">
        <v>23</v>
      </c>
      <c r="IE188" s="22" t="s">
        <v>50</v>
      </c>
      <c r="IF188" s="22"/>
      <c r="IG188" s="22"/>
      <c r="IH188" s="22"/>
      <c r="II188" s="22"/>
    </row>
    <row r="189" spans="1:243" s="21" customFormat="1" ht="33.75" customHeight="1">
      <c r="A189" s="53">
        <v>13.37</v>
      </c>
      <c r="B189" s="34" t="s">
        <v>93</v>
      </c>
      <c r="C189" s="35"/>
      <c r="D189" s="35">
        <v>36</v>
      </c>
      <c r="E189" s="76" t="s">
        <v>50</v>
      </c>
      <c r="F189" s="96">
        <v>298.2</v>
      </c>
      <c r="G189" s="40"/>
      <c r="H189" s="40"/>
      <c r="I189" s="41" t="s">
        <v>36</v>
      </c>
      <c r="J189" s="42">
        <f t="shared" si="4"/>
        <v>1</v>
      </c>
      <c r="K189" s="40" t="s">
        <v>37</v>
      </c>
      <c r="L189" s="40" t="s">
        <v>4</v>
      </c>
      <c r="M189" s="43"/>
      <c r="N189" s="62"/>
      <c r="O189" s="62"/>
      <c r="P189" s="63"/>
      <c r="Q189" s="62"/>
      <c r="R189" s="62"/>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9">
        <f t="shared" si="5"/>
        <v>10735.2</v>
      </c>
      <c r="BB189" s="72">
        <f t="shared" si="6"/>
        <v>10735.2</v>
      </c>
      <c r="BC189" s="84" t="str">
        <f t="shared" si="7"/>
        <v>INR  Ten Thousand Seven Hundred &amp; Thirty Five  and Paise Twenty Only</v>
      </c>
      <c r="IA189" s="21">
        <v>13.37</v>
      </c>
      <c r="IB189" s="21" t="s">
        <v>93</v>
      </c>
      <c r="ID189" s="21">
        <v>36</v>
      </c>
      <c r="IE189" s="22" t="s">
        <v>50</v>
      </c>
      <c r="IF189" s="22"/>
      <c r="IG189" s="22"/>
      <c r="IH189" s="22"/>
      <c r="II189" s="22"/>
    </row>
    <row r="190" spans="1:243" s="21" customFormat="1" ht="33.75" customHeight="1">
      <c r="A190" s="53">
        <v>13.38</v>
      </c>
      <c r="B190" s="34" t="s">
        <v>216</v>
      </c>
      <c r="C190" s="35"/>
      <c r="D190" s="35">
        <v>15</v>
      </c>
      <c r="E190" s="76" t="s">
        <v>50</v>
      </c>
      <c r="F190" s="96">
        <v>336.91</v>
      </c>
      <c r="G190" s="40"/>
      <c r="H190" s="40"/>
      <c r="I190" s="41" t="s">
        <v>36</v>
      </c>
      <c r="J190" s="42">
        <f t="shared" si="4"/>
        <v>1</v>
      </c>
      <c r="K190" s="40" t="s">
        <v>37</v>
      </c>
      <c r="L190" s="40" t="s">
        <v>4</v>
      </c>
      <c r="M190" s="43"/>
      <c r="N190" s="62"/>
      <c r="O190" s="62"/>
      <c r="P190" s="63"/>
      <c r="Q190" s="62"/>
      <c r="R190" s="62"/>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9">
        <f t="shared" si="5"/>
        <v>5053.65</v>
      </c>
      <c r="BB190" s="72">
        <f t="shared" si="6"/>
        <v>5053.65</v>
      </c>
      <c r="BC190" s="84" t="str">
        <f t="shared" si="7"/>
        <v>INR  Five Thousand  &amp;Fifty Three  and Paise Sixty Five Only</v>
      </c>
      <c r="IA190" s="21">
        <v>13.38</v>
      </c>
      <c r="IB190" s="21" t="s">
        <v>216</v>
      </c>
      <c r="ID190" s="21">
        <v>15</v>
      </c>
      <c r="IE190" s="22" t="s">
        <v>50</v>
      </c>
      <c r="IF190" s="22"/>
      <c r="IG190" s="22"/>
      <c r="IH190" s="22"/>
      <c r="II190" s="22"/>
    </row>
    <row r="191" spans="1:243" s="21" customFormat="1" ht="33.75" customHeight="1">
      <c r="A191" s="53">
        <v>13.39</v>
      </c>
      <c r="B191" s="34" t="s">
        <v>202</v>
      </c>
      <c r="C191" s="35"/>
      <c r="D191" s="35">
        <v>4</v>
      </c>
      <c r="E191" s="76" t="s">
        <v>50</v>
      </c>
      <c r="F191" s="96">
        <v>396.76</v>
      </c>
      <c r="G191" s="40"/>
      <c r="H191" s="40"/>
      <c r="I191" s="41" t="s">
        <v>36</v>
      </c>
      <c r="J191" s="42">
        <f t="shared" si="4"/>
        <v>1</v>
      </c>
      <c r="K191" s="40" t="s">
        <v>37</v>
      </c>
      <c r="L191" s="40" t="s">
        <v>4</v>
      </c>
      <c r="M191" s="43"/>
      <c r="N191" s="62"/>
      <c r="O191" s="62"/>
      <c r="P191" s="63"/>
      <c r="Q191" s="62"/>
      <c r="R191" s="62"/>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9">
        <f t="shared" si="5"/>
        <v>1587.04</v>
      </c>
      <c r="BB191" s="72">
        <f t="shared" si="6"/>
        <v>1587.04</v>
      </c>
      <c r="BC191" s="84" t="str">
        <f t="shared" si="7"/>
        <v>INR  One Thousand Five Hundred &amp; Eighty Seven  and Paise Four Only</v>
      </c>
      <c r="IA191" s="21">
        <v>13.39</v>
      </c>
      <c r="IB191" s="21" t="s">
        <v>202</v>
      </c>
      <c r="ID191" s="21">
        <v>4</v>
      </c>
      <c r="IE191" s="22" t="s">
        <v>50</v>
      </c>
      <c r="IF191" s="22"/>
      <c r="IG191" s="22"/>
      <c r="IH191" s="22"/>
      <c r="II191" s="22"/>
    </row>
    <row r="192" spans="1:243" s="21" customFormat="1" ht="95.25" customHeight="1">
      <c r="A192" s="68">
        <v>13.4</v>
      </c>
      <c r="B192" s="34" t="s">
        <v>217</v>
      </c>
      <c r="C192" s="35"/>
      <c r="D192" s="35">
        <v>2000</v>
      </c>
      <c r="E192" s="76" t="s">
        <v>239</v>
      </c>
      <c r="F192" s="96">
        <v>7.72</v>
      </c>
      <c r="G192" s="40"/>
      <c r="H192" s="40"/>
      <c r="I192" s="41" t="s">
        <v>36</v>
      </c>
      <c r="J192" s="42">
        <f t="shared" si="4"/>
        <v>1</v>
      </c>
      <c r="K192" s="40" t="s">
        <v>37</v>
      </c>
      <c r="L192" s="40" t="s">
        <v>4</v>
      </c>
      <c r="M192" s="43"/>
      <c r="N192" s="62"/>
      <c r="O192" s="62"/>
      <c r="P192" s="63"/>
      <c r="Q192" s="62"/>
      <c r="R192" s="62"/>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9">
        <f t="shared" si="5"/>
        <v>15440</v>
      </c>
      <c r="BB192" s="72">
        <f t="shared" si="6"/>
        <v>15440</v>
      </c>
      <c r="BC192" s="84" t="str">
        <f t="shared" si="7"/>
        <v>INR  Fifteen Thousand Four Hundred &amp; Forty  Only</v>
      </c>
      <c r="IA192" s="21">
        <v>13.4</v>
      </c>
      <c r="IB192" s="21" t="s">
        <v>217</v>
      </c>
      <c r="ID192" s="21">
        <v>2000</v>
      </c>
      <c r="IE192" s="22" t="s">
        <v>239</v>
      </c>
      <c r="IF192" s="22"/>
      <c r="IG192" s="22"/>
      <c r="IH192" s="22"/>
      <c r="II192" s="22"/>
    </row>
    <row r="193" spans="1:243" s="21" customFormat="1" ht="33.75" customHeight="1">
      <c r="A193" s="53">
        <v>13.41</v>
      </c>
      <c r="B193" s="34" t="s">
        <v>218</v>
      </c>
      <c r="C193" s="35"/>
      <c r="D193" s="85"/>
      <c r="E193" s="85"/>
      <c r="F193" s="85"/>
      <c r="G193" s="85"/>
      <c r="H193" s="85"/>
      <c r="I193" s="85"/>
      <c r="J193" s="85"/>
      <c r="K193" s="85"/>
      <c r="L193" s="85"/>
      <c r="M193" s="85"/>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IA193" s="21">
        <v>13.41</v>
      </c>
      <c r="IB193" s="21" t="s">
        <v>218</v>
      </c>
      <c r="IE193" s="22"/>
      <c r="IF193" s="22"/>
      <c r="IG193" s="22"/>
      <c r="IH193" s="22"/>
      <c r="II193" s="22"/>
    </row>
    <row r="194" spans="1:243" s="21" customFormat="1" ht="33.75" customHeight="1">
      <c r="A194" s="53">
        <v>13.42</v>
      </c>
      <c r="B194" s="34" t="s">
        <v>206</v>
      </c>
      <c r="C194" s="35"/>
      <c r="D194" s="35">
        <v>18</v>
      </c>
      <c r="E194" s="76" t="s">
        <v>50</v>
      </c>
      <c r="F194" s="96">
        <v>367.34</v>
      </c>
      <c r="G194" s="40"/>
      <c r="H194" s="40"/>
      <c r="I194" s="41" t="s">
        <v>36</v>
      </c>
      <c r="J194" s="42">
        <f t="shared" si="4"/>
        <v>1</v>
      </c>
      <c r="K194" s="40" t="s">
        <v>37</v>
      </c>
      <c r="L194" s="40" t="s">
        <v>4</v>
      </c>
      <c r="M194" s="43"/>
      <c r="N194" s="62"/>
      <c r="O194" s="62"/>
      <c r="P194" s="63"/>
      <c r="Q194" s="62"/>
      <c r="R194" s="62"/>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9">
        <f t="shared" si="5"/>
        <v>6612.12</v>
      </c>
      <c r="BB194" s="72">
        <f t="shared" si="6"/>
        <v>6612.12</v>
      </c>
      <c r="BC194" s="84" t="str">
        <f t="shared" si="7"/>
        <v>INR  Six Thousand Six Hundred &amp; Twelve  and Paise Twelve Only</v>
      </c>
      <c r="IA194" s="21">
        <v>13.42</v>
      </c>
      <c r="IB194" s="21" t="s">
        <v>206</v>
      </c>
      <c r="ID194" s="21">
        <v>18</v>
      </c>
      <c r="IE194" s="22" t="s">
        <v>50</v>
      </c>
      <c r="IF194" s="22"/>
      <c r="IG194" s="22"/>
      <c r="IH194" s="22"/>
      <c r="II194" s="22"/>
    </row>
    <row r="195" spans="1:243" s="21" customFormat="1" ht="49.5" customHeight="1">
      <c r="A195" s="53">
        <v>13.43</v>
      </c>
      <c r="B195" s="34" t="s">
        <v>219</v>
      </c>
      <c r="C195" s="35"/>
      <c r="D195" s="85"/>
      <c r="E195" s="85"/>
      <c r="F195" s="85"/>
      <c r="G195" s="85"/>
      <c r="H195" s="85"/>
      <c r="I195" s="85"/>
      <c r="J195" s="85"/>
      <c r="K195" s="85"/>
      <c r="L195" s="85"/>
      <c r="M195" s="85"/>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IA195" s="21">
        <v>13.43</v>
      </c>
      <c r="IB195" s="21" t="s">
        <v>219</v>
      </c>
      <c r="IE195" s="22"/>
      <c r="IF195" s="22"/>
      <c r="IG195" s="22"/>
      <c r="IH195" s="22"/>
      <c r="II195" s="22"/>
    </row>
    <row r="196" spans="1:243" s="21" customFormat="1" ht="33.75" customHeight="1">
      <c r="A196" s="53">
        <v>13.44</v>
      </c>
      <c r="B196" s="34" t="s">
        <v>206</v>
      </c>
      <c r="C196" s="35"/>
      <c r="D196" s="35">
        <v>42</v>
      </c>
      <c r="E196" s="76" t="s">
        <v>50</v>
      </c>
      <c r="F196" s="96">
        <v>484.31</v>
      </c>
      <c r="G196" s="40"/>
      <c r="H196" s="40"/>
      <c r="I196" s="41" t="s">
        <v>36</v>
      </c>
      <c r="J196" s="42">
        <f t="shared" si="4"/>
        <v>1</v>
      </c>
      <c r="K196" s="40" t="s">
        <v>37</v>
      </c>
      <c r="L196" s="40" t="s">
        <v>4</v>
      </c>
      <c r="M196" s="43"/>
      <c r="N196" s="62"/>
      <c r="O196" s="62"/>
      <c r="P196" s="63"/>
      <c r="Q196" s="62"/>
      <c r="R196" s="62"/>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9">
        <f t="shared" si="5"/>
        <v>20341.02</v>
      </c>
      <c r="BB196" s="72">
        <f t="shared" si="6"/>
        <v>20341.02</v>
      </c>
      <c r="BC196" s="84" t="str">
        <f t="shared" si="7"/>
        <v>INR  Twenty Thousand Three Hundred &amp; Forty One  and Paise Two Only</v>
      </c>
      <c r="IA196" s="21">
        <v>13.44</v>
      </c>
      <c r="IB196" s="21" t="s">
        <v>206</v>
      </c>
      <c r="ID196" s="21">
        <v>42</v>
      </c>
      <c r="IE196" s="22" t="s">
        <v>50</v>
      </c>
      <c r="IF196" s="22"/>
      <c r="IG196" s="22"/>
      <c r="IH196" s="22"/>
      <c r="II196" s="22"/>
    </row>
    <row r="197" spans="1:243" s="21" customFormat="1" ht="51.75" customHeight="1">
      <c r="A197" s="53">
        <v>13.45</v>
      </c>
      <c r="B197" s="34" t="s">
        <v>220</v>
      </c>
      <c r="C197" s="35"/>
      <c r="D197" s="85"/>
      <c r="E197" s="85"/>
      <c r="F197" s="85"/>
      <c r="G197" s="85"/>
      <c r="H197" s="85"/>
      <c r="I197" s="85"/>
      <c r="J197" s="85"/>
      <c r="K197" s="85"/>
      <c r="L197" s="85"/>
      <c r="M197" s="85"/>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IA197" s="21">
        <v>13.45</v>
      </c>
      <c r="IB197" s="21" t="s">
        <v>220</v>
      </c>
      <c r="IE197" s="22"/>
      <c r="IF197" s="22"/>
      <c r="IG197" s="22"/>
      <c r="IH197" s="22"/>
      <c r="II197" s="22"/>
    </row>
    <row r="198" spans="1:243" s="21" customFormat="1" ht="33.75" customHeight="1">
      <c r="A198" s="53">
        <v>13.46</v>
      </c>
      <c r="B198" s="34" t="s">
        <v>206</v>
      </c>
      <c r="C198" s="35"/>
      <c r="D198" s="35">
        <v>4</v>
      </c>
      <c r="E198" s="76" t="s">
        <v>50</v>
      </c>
      <c r="F198" s="96">
        <v>531.57</v>
      </c>
      <c r="G198" s="40"/>
      <c r="H198" s="40"/>
      <c r="I198" s="41" t="s">
        <v>36</v>
      </c>
      <c r="J198" s="42">
        <f t="shared" si="4"/>
        <v>1</v>
      </c>
      <c r="K198" s="40" t="s">
        <v>37</v>
      </c>
      <c r="L198" s="40" t="s">
        <v>4</v>
      </c>
      <c r="M198" s="43"/>
      <c r="N198" s="62"/>
      <c r="O198" s="62"/>
      <c r="P198" s="63"/>
      <c r="Q198" s="62"/>
      <c r="R198" s="62"/>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9">
        <f t="shared" si="5"/>
        <v>2126.28</v>
      </c>
      <c r="BB198" s="72">
        <f t="shared" si="6"/>
        <v>2126.28</v>
      </c>
      <c r="BC198" s="84" t="str">
        <f t="shared" si="7"/>
        <v>INR  Two Thousand One Hundred &amp; Twenty Six  and Paise Twenty Eight Only</v>
      </c>
      <c r="IA198" s="21">
        <v>13.46</v>
      </c>
      <c r="IB198" s="21" t="s">
        <v>206</v>
      </c>
      <c r="ID198" s="21">
        <v>4</v>
      </c>
      <c r="IE198" s="22" t="s">
        <v>50</v>
      </c>
      <c r="IF198" s="22"/>
      <c r="IG198" s="22"/>
      <c r="IH198" s="22"/>
      <c r="II198" s="22"/>
    </row>
    <row r="199" spans="1:243" s="21" customFormat="1" ht="51" customHeight="1">
      <c r="A199" s="53">
        <v>13.47</v>
      </c>
      <c r="B199" s="34" t="s">
        <v>95</v>
      </c>
      <c r="C199" s="35"/>
      <c r="D199" s="85"/>
      <c r="E199" s="85"/>
      <c r="F199" s="85"/>
      <c r="G199" s="85"/>
      <c r="H199" s="85"/>
      <c r="I199" s="85"/>
      <c r="J199" s="85"/>
      <c r="K199" s="85"/>
      <c r="L199" s="85"/>
      <c r="M199" s="85"/>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IA199" s="21">
        <v>13.47</v>
      </c>
      <c r="IB199" s="21" t="s">
        <v>95</v>
      </c>
      <c r="IE199" s="22"/>
      <c r="IF199" s="22"/>
      <c r="IG199" s="22"/>
      <c r="IH199" s="22"/>
      <c r="II199" s="22"/>
    </row>
    <row r="200" spans="1:243" s="21" customFormat="1" ht="33.75" customHeight="1">
      <c r="A200" s="53">
        <v>13.48</v>
      </c>
      <c r="B200" s="34" t="s">
        <v>96</v>
      </c>
      <c r="C200" s="35"/>
      <c r="D200" s="35">
        <v>55</v>
      </c>
      <c r="E200" s="76" t="s">
        <v>50</v>
      </c>
      <c r="F200" s="96">
        <v>466.46</v>
      </c>
      <c r="G200" s="40"/>
      <c r="H200" s="40"/>
      <c r="I200" s="41" t="s">
        <v>36</v>
      </c>
      <c r="J200" s="42">
        <f t="shared" si="4"/>
        <v>1</v>
      </c>
      <c r="K200" s="40" t="s">
        <v>37</v>
      </c>
      <c r="L200" s="40" t="s">
        <v>4</v>
      </c>
      <c r="M200" s="43"/>
      <c r="N200" s="62"/>
      <c r="O200" s="62"/>
      <c r="P200" s="63"/>
      <c r="Q200" s="62"/>
      <c r="R200" s="62"/>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9">
        <f t="shared" si="5"/>
        <v>25655.3</v>
      </c>
      <c r="BB200" s="72">
        <f t="shared" si="6"/>
        <v>25655.3</v>
      </c>
      <c r="BC200" s="84" t="str">
        <f t="shared" si="7"/>
        <v>INR  Twenty Five Thousand Six Hundred &amp; Fifty Five  and Paise Thirty Only</v>
      </c>
      <c r="IA200" s="21">
        <v>13.48</v>
      </c>
      <c r="IB200" s="21" t="s">
        <v>96</v>
      </c>
      <c r="ID200" s="21">
        <v>55</v>
      </c>
      <c r="IE200" s="22" t="s">
        <v>50</v>
      </c>
      <c r="IF200" s="22"/>
      <c r="IG200" s="22"/>
      <c r="IH200" s="22"/>
      <c r="II200" s="22"/>
    </row>
    <row r="201" spans="1:243" s="21" customFormat="1" ht="70.5" customHeight="1">
      <c r="A201" s="53">
        <v>13.49</v>
      </c>
      <c r="B201" s="34" t="s">
        <v>97</v>
      </c>
      <c r="C201" s="35"/>
      <c r="D201" s="35">
        <v>72</v>
      </c>
      <c r="E201" s="76" t="s">
        <v>50</v>
      </c>
      <c r="F201" s="96">
        <v>53.7</v>
      </c>
      <c r="G201" s="40"/>
      <c r="H201" s="40"/>
      <c r="I201" s="41" t="s">
        <v>36</v>
      </c>
      <c r="J201" s="42">
        <f t="shared" si="4"/>
        <v>1</v>
      </c>
      <c r="K201" s="40" t="s">
        <v>37</v>
      </c>
      <c r="L201" s="40" t="s">
        <v>4</v>
      </c>
      <c r="M201" s="43"/>
      <c r="N201" s="62"/>
      <c r="O201" s="62"/>
      <c r="P201" s="63"/>
      <c r="Q201" s="62"/>
      <c r="R201" s="62"/>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9">
        <f t="shared" si="5"/>
        <v>3866.4</v>
      </c>
      <c r="BB201" s="72">
        <f t="shared" si="6"/>
        <v>3866.4</v>
      </c>
      <c r="BC201" s="84" t="str">
        <f t="shared" si="7"/>
        <v>INR  Three Thousand Eight Hundred &amp; Sixty Six  and Paise Forty Only</v>
      </c>
      <c r="IA201" s="21">
        <v>13.49</v>
      </c>
      <c r="IB201" s="21" t="s">
        <v>97</v>
      </c>
      <c r="ID201" s="21">
        <v>72</v>
      </c>
      <c r="IE201" s="22" t="s">
        <v>50</v>
      </c>
      <c r="IF201" s="22"/>
      <c r="IG201" s="22"/>
      <c r="IH201" s="22"/>
      <c r="II201" s="22"/>
    </row>
    <row r="202" spans="1:243" s="21" customFormat="1" ht="118.5" customHeight="1">
      <c r="A202" s="53">
        <v>13.5</v>
      </c>
      <c r="B202" s="34" t="s">
        <v>221</v>
      </c>
      <c r="C202" s="35"/>
      <c r="D202" s="35">
        <v>43</v>
      </c>
      <c r="E202" s="76" t="s">
        <v>50</v>
      </c>
      <c r="F202" s="96">
        <v>302.15</v>
      </c>
      <c r="G202" s="40"/>
      <c r="H202" s="40"/>
      <c r="I202" s="41" t="s">
        <v>36</v>
      </c>
      <c r="J202" s="42">
        <f t="shared" si="4"/>
        <v>1</v>
      </c>
      <c r="K202" s="40" t="s">
        <v>37</v>
      </c>
      <c r="L202" s="40" t="s">
        <v>4</v>
      </c>
      <c r="M202" s="43"/>
      <c r="N202" s="62"/>
      <c r="O202" s="62"/>
      <c r="P202" s="63"/>
      <c r="Q202" s="62"/>
      <c r="R202" s="62"/>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9">
        <f t="shared" si="5"/>
        <v>12992.45</v>
      </c>
      <c r="BB202" s="72">
        <f t="shared" si="6"/>
        <v>12992.45</v>
      </c>
      <c r="BC202" s="84" t="str">
        <f t="shared" si="7"/>
        <v>INR  Twelve Thousand Nine Hundred &amp; Ninety Two  and Paise Forty Five Only</v>
      </c>
      <c r="IA202" s="21">
        <v>13.5</v>
      </c>
      <c r="IB202" s="21" t="s">
        <v>221</v>
      </c>
      <c r="ID202" s="21">
        <v>43</v>
      </c>
      <c r="IE202" s="22" t="s">
        <v>50</v>
      </c>
      <c r="IF202" s="22"/>
      <c r="IG202" s="22"/>
      <c r="IH202" s="22"/>
      <c r="II202" s="22"/>
    </row>
    <row r="203" spans="1:243" s="21" customFormat="1" ht="33.75" customHeight="1">
      <c r="A203" s="53">
        <v>14</v>
      </c>
      <c r="B203" s="34" t="s">
        <v>222</v>
      </c>
      <c r="C203" s="35"/>
      <c r="D203" s="85"/>
      <c r="E203" s="85"/>
      <c r="F203" s="85"/>
      <c r="G203" s="85"/>
      <c r="H203" s="85"/>
      <c r="I203" s="85"/>
      <c r="J203" s="85"/>
      <c r="K203" s="85"/>
      <c r="L203" s="85"/>
      <c r="M203" s="85"/>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IA203" s="21">
        <v>14</v>
      </c>
      <c r="IB203" s="21" t="s">
        <v>222</v>
      </c>
      <c r="IE203" s="22"/>
      <c r="IF203" s="22"/>
      <c r="IG203" s="22"/>
      <c r="IH203" s="22"/>
      <c r="II203" s="22"/>
    </row>
    <row r="204" spans="1:243" s="21" customFormat="1" ht="84" customHeight="1">
      <c r="A204" s="53">
        <v>14.01</v>
      </c>
      <c r="B204" s="34" t="s">
        <v>223</v>
      </c>
      <c r="C204" s="35"/>
      <c r="D204" s="85"/>
      <c r="E204" s="85"/>
      <c r="F204" s="85"/>
      <c r="G204" s="85"/>
      <c r="H204" s="85"/>
      <c r="I204" s="85"/>
      <c r="J204" s="85"/>
      <c r="K204" s="85"/>
      <c r="L204" s="85"/>
      <c r="M204" s="85"/>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IA204" s="21">
        <v>14.01</v>
      </c>
      <c r="IB204" s="21" t="s">
        <v>223</v>
      </c>
      <c r="IE204" s="22"/>
      <c r="IF204" s="22"/>
      <c r="IG204" s="22"/>
      <c r="IH204" s="22"/>
      <c r="II204" s="22"/>
    </row>
    <row r="205" spans="1:243" s="21" customFormat="1" ht="33.75" customHeight="1">
      <c r="A205" s="53">
        <v>14.02</v>
      </c>
      <c r="B205" s="34" t="s">
        <v>224</v>
      </c>
      <c r="C205" s="35"/>
      <c r="D205" s="35">
        <v>18</v>
      </c>
      <c r="E205" s="76" t="s">
        <v>109</v>
      </c>
      <c r="F205" s="96">
        <v>277.99</v>
      </c>
      <c r="G205" s="40"/>
      <c r="H205" s="40"/>
      <c r="I205" s="41" t="s">
        <v>36</v>
      </c>
      <c r="J205" s="42">
        <f t="shared" si="4"/>
        <v>1</v>
      </c>
      <c r="K205" s="40" t="s">
        <v>37</v>
      </c>
      <c r="L205" s="40" t="s">
        <v>4</v>
      </c>
      <c r="M205" s="43"/>
      <c r="N205" s="62"/>
      <c r="O205" s="62"/>
      <c r="P205" s="63"/>
      <c r="Q205" s="62"/>
      <c r="R205" s="62"/>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9">
        <f t="shared" si="5"/>
        <v>5003.82</v>
      </c>
      <c r="BB205" s="72">
        <f t="shared" si="6"/>
        <v>5003.82</v>
      </c>
      <c r="BC205" s="84" t="str">
        <f t="shared" si="7"/>
        <v>INR  Five Thousand  &amp;Three  and Paise Eighty Two Only</v>
      </c>
      <c r="IA205" s="21">
        <v>14.02</v>
      </c>
      <c r="IB205" s="21" t="s">
        <v>224</v>
      </c>
      <c r="ID205" s="21">
        <v>18</v>
      </c>
      <c r="IE205" s="22" t="s">
        <v>109</v>
      </c>
      <c r="IF205" s="22"/>
      <c r="IG205" s="22"/>
      <c r="IH205" s="22"/>
      <c r="II205" s="22"/>
    </row>
    <row r="206" spans="1:243" s="21" customFormat="1" ht="80.25" customHeight="1">
      <c r="A206" s="53">
        <v>14.03</v>
      </c>
      <c r="B206" s="34" t="s">
        <v>225</v>
      </c>
      <c r="C206" s="35"/>
      <c r="D206" s="85"/>
      <c r="E206" s="85"/>
      <c r="F206" s="85"/>
      <c r="G206" s="85"/>
      <c r="H206" s="85"/>
      <c r="I206" s="85"/>
      <c r="J206" s="85"/>
      <c r="K206" s="85"/>
      <c r="L206" s="85"/>
      <c r="M206" s="85"/>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IA206" s="21">
        <v>14.03</v>
      </c>
      <c r="IB206" s="21" t="s">
        <v>225</v>
      </c>
      <c r="IE206" s="22"/>
      <c r="IF206" s="22"/>
      <c r="IG206" s="22"/>
      <c r="IH206" s="22"/>
      <c r="II206" s="22"/>
    </row>
    <row r="207" spans="1:243" s="21" customFormat="1" ht="33.75" customHeight="1">
      <c r="A207" s="53">
        <v>14.04</v>
      </c>
      <c r="B207" s="34" t="s">
        <v>226</v>
      </c>
      <c r="C207" s="35"/>
      <c r="D207" s="35">
        <v>18</v>
      </c>
      <c r="E207" s="76" t="s">
        <v>109</v>
      </c>
      <c r="F207" s="96">
        <v>716.35</v>
      </c>
      <c r="G207" s="40"/>
      <c r="H207" s="40"/>
      <c r="I207" s="41" t="s">
        <v>36</v>
      </c>
      <c r="J207" s="42">
        <f t="shared" si="4"/>
        <v>1</v>
      </c>
      <c r="K207" s="40" t="s">
        <v>37</v>
      </c>
      <c r="L207" s="40" t="s">
        <v>4</v>
      </c>
      <c r="M207" s="43"/>
      <c r="N207" s="62"/>
      <c r="O207" s="62"/>
      <c r="P207" s="63"/>
      <c r="Q207" s="62"/>
      <c r="R207" s="62"/>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9">
        <f t="shared" si="5"/>
        <v>12894.3</v>
      </c>
      <c r="BB207" s="72">
        <f t="shared" si="6"/>
        <v>12894.3</v>
      </c>
      <c r="BC207" s="84" t="str">
        <f t="shared" si="7"/>
        <v>INR  Twelve Thousand Eight Hundred &amp; Ninety Four  and Paise Thirty Only</v>
      </c>
      <c r="IA207" s="21">
        <v>14.04</v>
      </c>
      <c r="IB207" s="21" t="s">
        <v>226</v>
      </c>
      <c r="ID207" s="21">
        <v>18</v>
      </c>
      <c r="IE207" s="22" t="s">
        <v>109</v>
      </c>
      <c r="IF207" s="22"/>
      <c r="IG207" s="22"/>
      <c r="IH207" s="22"/>
      <c r="II207" s="22"/>
    </row>
    <row r="208" spans="1:243" s="21" customFormat="1" ht="112.5" customHeight="1">
      <c r="A208" s="53">
        <v>14.05</v>
      </c>
      <c r="B208" s="34" t="s">
        <v>227</v>
      </c>
      <c r="C208" s="35"/>
      <c r="D208" s="85"/>
      <c r="E208" s="85"/>
      <c r="F208" s="85"/>
      <c r="G208" s="85"/>
      <c r="H208" s="85"/>
      <c r="I208" s="85"/>
      <c r="J208" s="85"/>
      <c r="K208" s="85"/>
      <c r="L208" s="85"/>
      <c r="M208" s="85"/>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86"/>
      <c r="BC208" s="86"/>
      <c r="IA208" s="21">
        <v>14.05</v>
      </c>
      <c r="IB208" s="21" t="s">
        <v>227</v>
      </c>
      <c r="IE208" s="22"/>
      <c r="IF208" s="22"/>
      <c r="IG208" s="22"/>
      <c r="IH208" s="22"/>
      <c r="II208" s="22"/>
    </row>
    <row r="209" spans="1:243" s="21" customFormat="1" ht="33.75" customHeight="1">
      <c r="A209" s="53">
        <v>14.06</v>
      </c>
      <c r="B209" s="34" t="s">
        <v>228</v>
      </c>
      <c r="C209" s="35"/>
      <c r="D209" s="85"/>
      <c r="E209" s="85"/>
      <c r="F209" s="85"/>
      <c r="G209" s="85"/>
      <c r="H209" s="85"/>
      <c r="I209" s="85"/>
      <c r="J209" s="85"/>
      <c r="K209" s="85"/>
      <c r="L209" s="85"/>
      <c r="M209" s="85"/>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IA209" s="21">
        <v>14.06</v>
      </c>
      <c r="IB209" s="21" t="s">
        <v>228</v>
      </c>
      <c r="IE209" s="22"/>
      <c r="IF209" s="22"/>
      <c r="IG209" s="22"/>
      <c r="IH209" s="22"/>
      <c r="II209" s="22"/>
    </row>
    <row r="210" spans="1:243" s="21" customFormat="1" ht="33.75" customHeight="1">
      <c r="A210" s="53">
        <v>14.07</v>
      </c>
      <c r="B210" s="34" t="s">
        <v>229</v>
      </c>
      <c r="C210" s="35"/>
      <c r="D210" s="35">
        <v>4</v>
      </c>
      <c r="E210" s="76" t="s">
        <v>50</v>
      </c>
      <c r="F210" s="96">
        <v>2022.8</v>
      </c>
      <c r="G210" s="40"/>
      <c r="H210" s="40"/>
      <c r="I210" s="41" t="s">
        <v>36</v>
      </c>
      <c r="J210" s="42">
        <f t="shared" si="4"/>
        <v>1</v>
      </c>
      <c r="K210" s="40" t="s">
        <v>37</v>
      </c>
      <c r="L210" s="40" t="s">
        <v>4</v>
      </c>
      <c r="M210" s="43"/>
      <c r="N210" s="62"/>
      <c r="O210" s="62"/>
      <c r="P210" s="63"/>
      <c r="Q210" s="62"/>
      <c r="R210" s="62"/>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9">
        <f t="shared" si="5"/>
        <v>8091.2</v>
      </c>
      <c r="BB210" s="72">
        <f t="shared" si="6"/>
        <v>8091.2</v>
      </c>
      <c r="BC210" s="84" t="str">
        <f t="shared" si="7"/>
        <v>INR  Eight Thousand  &amp;Ninety One  and Paise Twenty Only</v>
      </c>
      <c r="IA210" s="21">
        <v>14.07</v>
      </c>
      <c r="IB210" s="21" t="s">
        <v>229</v>
      </c>
      <c r="ID210" s="21">
        <v>4</v>
      </c>
      <c r="IE210" s="22" t="s">
        <v>50</v>
      </c>
      <c r="IF210" s="22"/>
      <c r="IG210" s="22"/>
      <c r="IH210" s="22"/>
      <c r="II210" s="22"/>
    </row>
    <row r="211" spans="1:243" s="21" customFormat="1" ht="159.75" customHeight="1">
      <c r="A211" s="53">
        <v>14.08</v>
      </c>
      <c r="B211" s="34" t="s">
        <v>230</v>
      </c>
      <c r="C211" s="35"/>
      <c r="D211" s="85"/>
      <c r="E211" s="85"/>
      <c r="F211" s="85"/>
      <c r="G211" s="85"/>
      <c r="H211" s="85"/>
      <c r="I211" s="85"/>
      <c r="J211" s="85"/>
      <c r="K211" s="85"/>
      <c r="L211" s="85"/>
      <c r="M211" s="85"/>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IA211" s="21">
        <v>14.08</v>
      </c>
      <c r="IB211" s="21" t="s">
        <v>230</v>
      </c>
      <c r="IE211" s="22"/>
      <c r="IF211" s="22"/>
      <c r="IG211" s="22"/>
      <c r="IH211" s="22"/>
      <c r="II211" s="22"/>
    </row>
    <row r="212" spans="1:243" s="21" customFormat="1" ht="33.75" customHeight="1">
      <c r="A212" s="53">
        <v>14.09</v>
      </c>
      <c r="B212" s="34" t="s">
        <v>231</v>
      </c>
      <c r="C212" s="35"/>
      <c r="D212" s="35">
        <v>2</v>
      </c>
      <c r="E212" s="76" t="s">
        <v>50</v>
      </c>
      <c r="F212" s="96">
        <v>546.69</v>
      </c>
      <c r="G212" s="40"/>
      <c r="H212" s="40"/>
      <c r="I212" s="41" t="s">
        <v>36</v>
      </c>
      <c r="J212" s="42">
        <f t="shared" si="4"/>
        <v>1</v>
      </c>
      <c r="K212" s="40" t="s">
        <v>37</v>
      </c>
      <c r="L212" s="40" t="s">
        <v>4</v>
      </c>
      <c r="M212" s="43"/>
      <c r="N212" s="62"/>
      <c r="O212" s="62"/>
      <c r="P212" s="63"/>
      <c r="Q212" s="62"/>
      <c r="R212" s="62"/>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9">
        <f t="shared" si="5"/>
        <v>1093.38</v>
      </c>
      <c r="BB212" s="72">
        <f t="shared" si="6"/>
        <v>1093.38</v>
      </c>
      <c r="BC212" s="84" t="str">
        <f t="shared" si="7"/>
        <v>INR  One Thousand  &amp;Ninety Three  and Paise Thirty Eight Only</v>
      </c>
      <c r="IA212" s="21">
        <v>14.09</v>
      </c>
      <c r="IB212" s="21" t="s">
        <v>231</v>
      </c>
      <c r="ID212" s="21">
        <v>2</v>
      </c>
      <c r="IE212" s="22" t="s">
        <v>50</v>
      </c>
      <c r="IF212" s="22"/>
      <c r="IG212" s="22"/>
      <c r="IH212" s="22"/>
      <c r="II212" s="22"/>
    </row>
    <row r="213" spans="1:243" s="21" customFormat="1" ht="33.75" customHeight="1">
      <c r="A213" s="53">
        <v>15</v>
      </c>
      <c r="B213" s="34" t="s">
        <v>98</v>
      </c>
      <c r="C213" s="35"/>
      <c r="D213" s="85"/>
      <c r="E213" s="85"/>
      <c r="F213" s="85"/>
      <c r="G213" s="85"/>
      <c r="H213" s="85"/>
      <c r="I213" s="85"/>
      <c r="J213" s="85"/>
      <c r="K213" s="85"/>
      <c r="L213" s="85"/>
      <c r="M213" s="85"/>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IA213" s="21">
        <v>15</v>
      </c>
      <c r="IB213" s="21" t="s">
        <v>98</v>
      </c>
      <c r="IE213" s="22"/>
      <c r="IF213" s="22"/>
      <c r="IG213" s="22"/>
      <c r="IH213" s="22"/>
      <c r="II213" s="22"/>
    </row>
    <row r="214" spans="1:243" s="21" customFormat="1" ht="304.5" customHeight="1">
      <c r="A214" s="53">
        <v>15.01</v>
      </c>
      <c r="B214" s="34" t="s">
        <v>232</v>
      </c>
      <c r="C214" s="35"/>
      <c r="D214" s="35">
        <v>10</v>
      </c>
      <c r="E214" s="76" t="s">
        <v>46</v>
      </c>
      <c r="F214" s="96">
        <v>618.76</v>
      </c>
      <c r="G214" s="40"/>
      <c r="H214" s="40"/>
      <c r="I214" s="41" t="s">
        <v>36</v>
      </c>
      <c r="J214" s="42">
        <f t="shared" si="4"/>
        <v>1</v>
      </c>
      <c r="K214" s="40" t="s">
        <v>37</v>
      </c>
      <c r="L214" s="40" t="s">
        <v>4</v>
      </c>
      <c r="M214" s="43"/>
      <c r="N214" s="62"/>
      <c r="O214" s="62"/>
      <c r="P214" s="63"/>
      <c r="Q214" s="62"/>
      <c r="R214" s="62"/>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9">
        <f t="shared" si="5"/>
        <v>6187.6</v>
      </c>
      <c r="BB214" s="72">
        <f t="shared" si="6"/>
        <v>6187.6</v>
      </c>
      <c r="BC214" s="84" t="str">
        <f t="shared" si="7"/>
        <v>INR  Six Thousand One Hundred &amp; Eighty Seven  and Paise Sixty Only</v>
      </c>
      <c r="IA214" s="21">
        <v>15.01</v>
      </c>
      <c r="IB214" s="21" t="s">
        <v>232</v>
      </c>
      <c r="ID214" s="21">
        <v>10</v>
      </c>
      <c r="IE214" s="22" t="s">
        <v>46</v>
      </c>
      <c r="IF214" s="22"/>
      <c r="IG214" s="22"/>
      <c r="IH214" s="22"/>
      <c r="II214" s="22"/>
    </row>
    <row r="215" spans="1:243" s="21" customFormat="1" ht="15.75" customHeight="1">
      <c r="A215" s="53">
        <v>16</v>
      </c>
      <c r="B215" s="34" t="s">
        <v>63</v>
      </c>
      <c r="C215" s="35"/>
      <c r="D215" s="85"/>
      <c r="E215" s="85"/>
      <c r="F215" s="85"/>
      <c r="G215" s="85"/>
      <c r="H215" s="85"/>
      <c r="I215" s="85"/>
      <c r="J215" s="85"/>
      <c r="K215" s="85"/>
      <c r="L215" s="85"/>
      <c r="M215" s="85"/>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IA215" s="21">
        <v>16</v>
      </c>
      <c r="IB215" s="36" t="s">
        <v>63</v>
      </c>
      <c r="IE215" s="22"/>
      <c r="IF215" s="22"/>
      <c r="IG215" s="22"/>
      <c r="IH215" s="22"/>
      <c r="II215" s="22"/>
    </row>
    <row r="216" spans="1:243" s="21" customFormat="1" ht="85.5" customHeight="1">
      <c r="A216" s="53">
        <v>16.01</v>
      </c>
      <c r="B216" s="34" t="s">
        <v>64</v>
      </c>
      <c r="C216" s="35"/>
      <c r="D216" s="35">
        <v>0.25</v>
      </c>
      <c r="E216" s="76" t="s">
        <v>65</v>
      </c>
      <c r="F216" s="96">
        <v>4480.58</v>
      </c>
      <c r="G216" s="40"/>
      <c r="H216" s="40"/>
      <c r="I216" s="41" t="s">
        <v>36</v>
      </c>
      <c r="J216" s="42">
        <f t="shared" si="4"/>
        <v>1</v>
      </c>
      <c r="K216" s="40" t="s">
        <v>37</v>
      </c>
      <c r="L216" s="40" t="s">
        <v>4</v>
      </c>
      <c r="M216" s="43"/>
      <c r="N216" s="62"/>
      <c r="O216" s="62"/>
      <c r="P216" s="63"/>
      <c r="Q216" s="62"/>
      <c r="R216" s="62"/>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9">
        <f t="shared" si="5"/>
        <v>1120.15</v>
      </c>
      <c r="BB216" s="72">
        <f t="shared" si="6"/>
        <v>1120.15</v>
      </c>
      <c r="BC216" s="84" t="str">
        <f t="shared" si="7"/>
        <v>INR  One Thousand One Hundred &amp; Twenty  and Paise Fifteen Only</v>
      </c>
      <c r="IA216" s="21">
        <v>16.01</v>
      </c>
      <c r="IB216" s="36" t="s">
        <v>64</v>
      </c>
      <c r="ID216" s="21">
        <v>0.25</v>
      </c>
      <c r="IE216" s="22" t="s">
        <v>65</v>
      </c>
      <c r="IF216" s="22"/>
      <c r="IG216" s="22"/>
      <c r="IH216" s="22"/>
      <c r="II216" s="22"/>
    </row>
    <row r="217" spans="1:243" s="21" customFormat="1" ht="32.25" customHeight="1">
      <c r="A217" s="53">
        <v>16.02</v>
      </c>
      <c r="B217" s="34" t="s">
        <v>99</v>
      </c>
      <c r="C217" s="35"/>
      <c r="D217" s="35">
        <v>18</v>
      </c>
      <c r="E217" s="76" t="s">
        <v>65</v>
      </c>
      <c r="F217" s="96">
        <v>1125.82</v>
      </c>
      <c r="G217" s="40"/>
      <c r="H217" s="40"/>
      <c r="I217" s="41" t="s">
        <v>36</v>
      </c>
      <c r="J217" s="42">
        <f t="shared" si="4"/>
        <v>1</v>
      </c>
      <c r="K217" s="40" t="s">
        <v>37</v>
      </c>
      <c r="L217" s="40" t="s">
        <v>4</v>
      </c>
      <c r="M217" s="43"/>
      <c r="N217" s="62"/>
      <c r="O217" s="62"/>
      <c r="P217" s="63"/>
      <c r="Q217" s="62"/>
      <c r="R217" s="62"/>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9">
        <f t="shared" si="5"/>
        <v>20264.76</v>
      </c>
      <c r="BB217" s="72">
        <f t="shared" si="6"/>
        <v>20264.76</v>
      </c>
      <c r="BC217" s="84" t="str">
        <f t="shared" si="7"/>
        <v>INR  Twenty Thousand Two Hundred &amp; Sixty Four  and Paise Seventy Six Only</v>
      </c>
      <c r="IA217" s="21">
        <v>16.02</v>
      </c>
      <c r="IB217" s="36" t="s">
        <v>99</v>
      </c>
      <c r="ID217" s="21">
        <v>18</v>
      </c>
      <c r="IE217" s="22" t="s">
        <v>65</v>
      </c>
      <c r="IF217" s="22"/>
      <c r="IG217" s="22"/>
      <c r="IH217" s="22"/>
      <c r="II217" s="22"/>
    </row>
    <row r="218" spans="1:243" s="21" customFormat="1" ht="51" customHeight="1">
      <c r="A218" s="68">
        <v>16.3</v>
      </c>
      <c r="B218" s="34" t="s">
        <v>100</v>
      </c>
      <c r="C218" s="35"/>
      <c r="D218" s="35">
        <v>43</v>
      </c>
      <c r="E218" s="76" t="s">
        <v>65</v>
      </c>
      <c r="F218" s="96">
        <v>58.66</v>
      </c>
      <c r="G218" s="40"/>
      <c r="H218" s="40"/>
      <c r="I218" s="41" t="s">
        <v>36</v>
      </c>
      <c r="J218" s="42">
        <f t="shared" si="4"/>
        <v>1</v>
      </c>
      <c r="K218" s="40" t="s">
        <v>37</v>
      </c>
      <c r="L218" s="40" t="s">
        <v>4</v>
      </c>
      <c r="M218" s="43"/>
      <c r="N218" s="62"/>
      <c r="O218" s="62"/>
      <c r="P218" s="63"/>
      <c r="Q218" s="62"/>
      <c r="R218" s="62"/>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9">
        <f t="shared" si="5"/>
        <v>2522.38</v>
      </c>
      <c r="BB218" s="72">
        <f t="shared" si="6"/>
        <v>2522.38</v>
      </c>
      <c r="BC218" s="84" t="str">
        <f t="shared" si="7"/>
        <v>INR  Two Thousand Five Hundred &amp; Twenty Two  and Paise Thirty Eight Only</v>
      </c>
      <c r="IA218" s="21">
        <v>16.3</v>
      </c>
      <c r="IB218" s="36" t="s">
        <v>100</v>
      </c>
      <c r="ID218" s="21">
        <v>43</v>
      </c>
      <c r="IE218" s="22" t="s">
        <v>65</v>
      </c>
      <c r="IF218" s="22"/>
      <c r="IG218" s="22"/>
      <c r="IH218" s="22"/>
      <c r="II218" s="22"/>
    </row>
    <row r="219" spans="1:243" s="21" customFormat="1" ht="33.75" customHeight="1">
      <c r="A219" s="53">
        <v>16.31</v>
      </c>
      <c r="B219" s="34" t="s">
        <v>233</v>
      </c>
      <c r="C219" s="35"/>
      <c r="D219" s="35">
        <v>18</v>
      </c>
      <c r="E219" s="76" t="s">
        <v>65</v>
      </c>
      <c r="F219" s="96">
        <v>504.44</v>
      </c>
      <c r="G219" s="40"/>
      <c r="H219" s="40"/>
      <c r="I219" s="41" t="s">
        <v>36</v>
      </c>
      <c r="J219" s="42">
        <f t="shared" si="4"/>
        <v>1</v>
      </c>
      <c r="K219" s="40" t="s">
        <v>37</v>
      </c>
      <c r="L219" s="40" t="s">
        <v>4</v>
      </c>
      <c r="M219" s="43"/>
      <c r="N219" s="62"/>
      <c r="O219" s="62"/>
      <c r="P219" s="63"/>
      <c r="Q219" s="62"/>
      <c r="R219" s="62"/>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9">
        <f t="shared" si="5"/>
        <v>9079.92</v>
      </c>
      <c r="BB219" s="72">
        <f t="shared" si="6"/>
        <v>9079.92</v>
      </c>
      <c r="BC219" s="84" t="str">
        <f t="shared" si="7"/>
        <v>INR  Nine Thousand  &amp;Seventy Nine  and Paise Ninety Two Only</v>
      </c>
      <c r="IA219" s="21">
        <v>16.31</v>
      </c>
      <c r="IB219" s="36" t="s">
        <v>233</v>
      </c>
      <c r="ID219" s="21">
        <v>18</v>
      </c>
      <c r="IE219" s="22" t="s">
        <v>65</v>
      </c>
      <c r="IF219" s="22"/>
      <c r="IG219" s="22"/>
      <c r="IH219" s="22"/>
      <c r="II219" s="22"/>
    </row>
    <row r="220" spans="1:243" s="21" customFormat="1" ht="63" customHeight="1">
      <c r="A220" s="53">
        <v>16.32</v>
      </c>
      <c r="B220" s="34" t="s">
        <v>101</v>
      </c>
      <c r="C220" s="35"/>
      <c r="D220" s="35">
        <v>4</v>
      </c>
      <c r="E220" s="76" t="s">
        <v>65</v>
      </c>
      <c r="F220" s="96">
        <v>3404.65</v>
      </c>
      <c r="G220" s="40"/>
      <c r="H220" s="40"/>
      <c r="I220" s="41" t="s">
        <v>36</v>
      </c>
      <c r="J220" s="42">
        <f t="shared" si="4"/>
        <v>1</v>
      </c>
      <c r="K220" s="40" t="s">
        <v>37</v>
      </c>
      <c r="L220" s="40" t="s">
        <v>4</v>
      </c>
      <c r="M220" s="43"/>
      <c r="N220" s="62"/>
      <c r="O220" s="62"/>
      <c r="P220" s="63"/>
      <c r="Q220" s="62"/>
      <c r="R220" s="62"/>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9">
        <f t="shared" si="5"/>
        <v>13618.6</v>
      </c>
      <c r="BB220" s="72">
        <f t="shared" si="6"/>
        <v>13618.6</v>
      </c>
      <c r="BC220" s="84" t="str">
        <f t="shared" si="7"/>
        <v>INR  Thirteen Thousand Six Hundred &amp; Eighteen  and Paise Sixty Only</v>
      </c>
      <c r="IA220" s="21">
        <v>16.32</v>
      </c>
      <c r="IB220" s="36" t="s">
        <v>101</v>
      </c>
      <c r="ID220" s="21">
        <v>4</v>
      </c>
      <c r="IE220" s="22" t="s">
        <v>65</v>
      </c>
      <c r="IF220" s="22"/>
      <c r="IG220" s="22"/>
      <c r="IH220" s="22"/>
      <c r="II220" s="22"/>
    </row>
    <row r="221" spans="1:243" s="21" customFormat="1" ht="33.75" customHeight="1">
      <c r="A221" s="53">
        <v>16.33</v>
      </c>
      <c r="B221" s="34" t="s">
        <v>234</v>
      </c>
      <c r="C221" s="35"/>
      <c r="D221" s="35">
        <v>6</v>
      </c>
      <c r="E221" s="76" t="s">
        <v>65</v>
      </c>
      <c r="F221" s="96">
        <v>223.41</v>
      </c>
      <c r="G221" s="40"/>
      <c r="H221" s="40"/>
      <c r="I221" s="41" t="s">
        <v>36</v>
      </c>
      <c r="J221" s="42">
        <f t="shared" si="4"/>
        <v>1</v>
      </c>
      <c r="K221" s="40" t="s">
        <v>37</v>
      </c>
      <c r="L221" s="40" t="s">
        <v>4</v>
      </c>
      <c r="M221" s="43"/>
      <c r="N221" s="62"/>
      <c r="O221" s="62"/>
      <c r="P221" s="63"/>
      <c r="Q221" s="62"/>
      <c r="R221" s="62"/>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9">
        <f t="shared" si="5"/>
        <v>1340.46</v>
      </c>
      <c r="BB221" s="72">
        <f t="shared" si="6"/>
        <v>1340.46</v>
      </c>
      <c r="BC221" s="84" t="str">
        <f t="shared" si="7"/>
        <v>INR  One Thousand Three Hundred &amp; Forty  and Paise Forty Six Only</v>
      </c>
      <c r="IA221" s="21">
        <v>16.33</v>
      </c>
      <c r="IB221" s="36" t="s">
        <v>234</v>
      </c>
      <c r="ID221" s="21">
        <v>6</v>
      </c>
      <c r="IE221" s="22" t="s">
        <v>65</v>
      </c>
      <c r="IF221" s="22"/>
      <c r="IG221" s="22"/>
      <c r="IH221" s="22"/>
      <c r="II221" s="22"/>
    </row>
    <row r="222" spans="1:243" s="21" customFormat="1" ht="33.75" customHeight="1">
      <c r="A222" s="53">
        <v>16.34</v>
      </c>
      <c r="B222" s="34" t="s">
        <v>235</v>
      </c>
      <c r="C222" s="35"/>
      <c r="D222" s="35">
        <v>6</v>
      </c>
      <c r="E222" s="76" t="s">
        <v>65</v>
      </c>
      <c r="F222" s="96">
        <v>117.32</v>
      </c>
      <c r="G222" s="40"/>
      <c r="H222" s="40"/>
      <c r="I222" s="41" t="s">
        <v>36</v>
      </c>
      <c r="J222" s="42">
        <f t="shared" si="4"/>
        <v>1</v>
      </c>
      <c r="K222" s="40" t="s">
        <v>37</v>
      </c>
      <c r="L222" s="40" t="s">
        <v>4</v>
      </c>
      <c r="M222" s="43"/>
      <c r="N222" s="62"/>
      <c r="O222" s="62"/>
      <c r="P222" s="63"/>
      <c r="Q222" s="62"/>
      <c r="R222" s="62"/>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9">
        <f t="shared" si="5"/>
        <v>703.92</v>
      </c>
      <c r="BB222" s="72">
        <f t="shared" si="6"/>
        <v>703.92</v>
      </c>
      <c r="BC222" s="84" t="str">
        <f t="shared" si="7"/>
        <v>INR  Seven Hundred &amp; Three  and Paise Ninety Two Only</v>
      </c>
      <c r="IA222" s="21">
        <v>16.34</v>
      </c>
      <c r="IB222" s="36" t="s">
        <v>235</v>
      </c>
      <c r="ID222" s="21">
        <v>6</v>
      </c>
      <c r="IE222" s="22" t="s">
        <v>65</v>
      </c>
      <c r="IF222" s="22"/>
      <c r="IG222" s="22"/>
      <c r="IH222" s="22"/>
      <c r="II222" s="22"/>
    </row>
    <row r="223" spans="1:243" s="21" customFormat="1" ht="33.75" customHeight="1">
      <c r="A223" s="53">
        <v>16.35</v>
      </c>
      <c r="B223" s="34" t="s">
        <v>102</v>
      </c>
      <c r="C223" s="35"/>
      <c r="D223" s="35">
        <v>18</v>
      </c>
      <c r="E223" s="76" t="s">
        <v>65</v>
      </c>
      <c r="F223" s="96">
        <v>187.14</v>
      </c>
      <c r="G223" s="40"/>
      <c r="H223" s="40"/>
      <c r="I223" s="41" t="s">
        <v>36</v>
      </c>
      <c r="J223" s="42">
        <f t="shared" si="4"/>
        <v>1</v>
      </c>
      <c r="K223" s="40" t="s">
        <v>37</v>
      </c>
      <c r="L223" s="40" t="s">
        <v>4</v>
      </c>
      <c r="M223" s="43"/>
      <c r="N223" s="62"/>
      <c r="O223" s="62"/>
      <c r="P223" s="63"/>
      <c r="Q223" s="62"/>
      <c r="R223" s="62"/>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9">
        <f t="shared" si="5"/>
        <v>3368.52</v>
      </c>
      <c r="BB223" s="72">
        <f t="shared" si="6"/>
        <v>3368.52</v>
      </c>
      <c r="BC223" s="84" t="str">
        <f t="shared" si="7"/>
        <v>INR  Three Thousand Three Hundred &amp; Sixty Eight  and Paise Fifty Two Only</v>
      </c>
      <c r="IA223" s="21">
        <v>16.35</v>
      </c>
      <c r="IB223" s="36" t="s">
        <v>102</v>
      </c>
      <c r="ID223" s="21">
        <v>18</v>
      </c>
      <c r="IE223" s="22" t="s">
        <v>65</v>
      </c>
      <c r="IF223" s="22"/>
      <c r="IG223" s="22"/>
      <c r="IH223" s="22"/>
      <c r="II223" s="22"/>
    </row>
    <row r="224" spans="1:243" s="21" customFormat="1" ht="33.75" customHeight="1">
      <c r="A224" s="53">
        <v>16.36</v>
      </c>
      <c r="B224" s="34" t="s">
        <v>236</v>
      </c>
      <c r="C224" s="35"/>
      <c r="D224" s="35">
        <v>18</v>
      </c>
      <c r="E224" s="76" t="s">
        <v>65</v>
      </c>
      <c r="F224" s="96">
        <v>316.75</v>
      </c>
      <c r="G224" s="40"/>
      <c r="H224" s="40"/>
      <c r="I224" s="41" t="s">
        <v>36</v>
      </c>
      <c r="J224" s="42">
        <f t="shared" si="4"/>
        <v>1</v>
      </c>
      <c r="K224" s="40" t="s">
        <v>37</v>
      </c>
      <c r="L224" s="40" t="s">
        <v>4</v>
      </c>
      <c r="M224" s="43"/>
      <c r="N224" s="62"/>
      <c r="O224" s="62"/>
      <c r="P224" s="63"/>
      <c r="Q224" s="62"/>
      <c r="R224" s="62"/>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9">
        <f t="shared" si="5"/>
        <v>5701.5</v>
      </c>
      <c r="BB224" s="72">
        <f t="shared" si="6"/>
        <v>5701.5</v>
      </c>
      <c r="BC224" s="84" t="str">
        <f t="shared" si="7"/>
        <v>INR  Five Thousand Seven Hundred &amp; One  and Paise Fifty Only</v>
      </c>
      <c r="IA224" s="21">
        <v>16.36</v>
      </c>
      <c r="IB224" s="36" t="s">
        <v>236</v>
      </c>
      <c r="ID224" s="21">
        <v>18</v>
      </c>
      <c r="IE224" s="22" t="s">
        <v>65</v>
      </c>
      <c r="IF224" s="22"/>
      <c r="IG224" s="22"/>
      <c r="IH224" s="22"/>
      <c r="II224" s="22"/>
    </row>
    <row r="225" spans="1:243" s="21" customFormat="1" ht="143.25" customHeight="1">
      <c r="A225" s="53">
        <v>16.37</v>
      </c>
      <c r="B225" s="34" t="s">
        <v>103</v>
      </c>
      <c r="C225" s="35"/>
      <c r="D225" s="35">
        <v>9</v>
      </c>
      <c r="E225" s="76" t="s">
        <v>110</v>
      </c>
      <c r="F225" s="96">
        <v>3042.13</v>
      </c>
      <c r="G225" s="40"/>
      <c r="H225" s="40"/>
      <c r="I225" s="41" t="s">
        <v>36</v>
      </c>
      <c r="J225" s="42">
        <f aca="true" t="shared" si="8" ref="J225:J232">IF(I225="Less(-)",-1,1)</f>
        <v>1</v>
      </c>
      <c r="K225" s="40" t="s">
        <v>37</v>
      </c>
      <c r="L225" s="40" t="s">
        <v>4</v>
      </c>
      <c r="M225" s="43"/>
      <c r="N225" s="62"/>
      <c r="O225" s="62"/>
      <c r="P225" s="63"/>
      <c r="Q225" s="62"/>
      <c r="R225" s="62"/>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9">
        <f aca="true" t="shared" si="9" ref="BA225:BA232">total_amount_ba($B$2,$D$2,D225,F225,J225,K225,M225)</f>
        <v>27379.17</v>
      </c>
      <c r="BB225" s="72">
        <f aca="true" t="shared" si="10" ref="BB225:BB232">BA225+SUM(N225:AZ225)</f>
        <v>27379.17</v>
      </c>
      <c r="BC225" s="84" t="str">
        <f aca="true" t="shared" si="11" ref="BC225:BC232">SpellNumber(L225,BB225)</f>
        <v>INR  Twenty Seven Thousand Three Hundred &amp; Seventy Nine  and Paise Seventeen Only</v>
      </c>
      <c r="IA225" s="21">
        <v>16.37</v>
      </c>
      <c r="IB225" s="36" t="s">
        <v>103</v>
      </c>
      <c r="ID225" s="21">
        <v>9</v>
      </c>
      <c r="IE225" s="22" t="s">
        <v>110</v>
      </c>
      <c r="IF225" s="22"/>
      <c r="IG225" s="22"/>
      <c r="IH225" s="22"/>
      <c r="II225" s="22"/>
    </row>
    <row r="226" spans="1:243" s="21" customFormat="1" ht="33.75" customHeight="1">
      <c r="A226" s="53">
        <v>16.38</v>
      </c>
      <c r="B226" s="34" t="s">
        <v>104</v>
      </c>
      <c r="C226" s="35"/>
      <c r="D226" s="35">
        <v>132</v>
      </c>
      <c r="E226" s="76" t="s">
        <v>65</v>
      </c>
      <c r="F226" s="96">
        <v>29.33</v>
      </c>
      <c r="G226" s="40"/>
      <c r="H226" s="40"/>
      <c r="I226" s="41" t="s">
        <v>36</v>
      </c>
      <c r="J226" s="42">
        <f t="shared" si="8"/>
        <v>1</v>
      </c>
      <c r="K226" s="40" t="s">
        <v>37</v>
      </c>
      <c r="L226" s="40" t="s">
        <v>4</v>
      </c>
      <c r="M226" s="43"/>
      <c r="N226" s="62"/>
      <c r="O226" s="62"/>
      <c r="P226" s="63"/>
      <c r="Q226" s="62"/>
      <c r="R226" s="62"/>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9">
        <f t="shared" si="9"/>
        <v>3871.56</v>
      </c>
      <c r="BB226" s="72">
        <f t="shared" si="10"/>
        <v>3871.56</v>
      </c>
      <c r="BC226" s="84" t="str">
        <f t="shared" si="11"/>
        <v>INR  Three Thousand Eight Hundred &amp; Seventy One  and Paise Fifty Six Only</v>
      </c>
      <c r="IA226" s="21">
        <v>16.38</v>
      </c>
      <c r="IB226" s="36" t="s">
        <v>104</v>
      </c>
      <c r="ID226" s="21">
        <v>132</v>
      </c>
      <c r="IE226" s="22" t="s">
        <v>65</v>
      </c>
      <c r="IF226" s="22"/>
      <c r="IG226" s="22"/>
      <c r="IH226" s="22"/>
      <c r="II226" s="22"/>
    </row>
    <row r="227" spans="1:243" s="21" customFormat="1" ht="49.5" customHeight="1">
      <c r="A227" s="53">
        <v>16.39</v>
      </c>
      <c r="B227" s="34" t="s">
        <v>105</v>
      </c>
      <c r="C227" s="35"/>
      <c r="D227" s="35">
        <v>6</v>
      </c>
      <c r="E227" s="76" t="s">
        <v>65</v>
      </c>
      <c r="F227" s="96">
        <v>422.32</v>
      </c>
      <c r="G227" s="40"/>
      <c r="H227" s="40"/>
      <c r="I227" s="41" t="s">
        <v>36</v>
      </c>
      <c r="J227" s="42">
        <f t="shared" si="8"/>
        <v>1</v>
      </c>
      <c r="K227" s="40" t="s">
        <v>37</v>
      </c>
      <c r="L227" s="40" t="s">
        <v>4</v>
      </c>
      <c r="M227" s="43"/>
      <c r="N227" s="62"/>
      <c r="O227" s="62"/>
      <c r="P227" s="63"/>
      <c r="Q227" s="62"/>
      <c r="R227" s="62"/>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9">
        <f t="shared" si="9"/>
        <v>2533.92</v>
      </c>
      <c r="BB227" s="72">
        <f t="shared" si="10"/>
        <v>2533.92</v>
      </c>
      <c r="BC227" s="84" t="str">
        <f t="shared" si="11"/>
        <v>INR  Two Thousand Five Hundred &amp; Thirty Three  and Paise Ninety Two Only</v>
      </c>
      <c r="IA227" s="21">
        <v>16.39</v>
      </c>
      <c r="IB227" s="36" t="s">
        <v>105</v>
      </c>
      <c r="ID227" s="21">
        <v>6</v>
      </c>
      <c r="IE227" s="22" t="s">
        <v>65</v>
      </c>
      <c r="IF227" s="22"/>
      <c r="IG227" s="22"/>
      <c r="IH227" s="22"/>
      <c r="II227" s="22"/>
    </row>
    <row r="228" spans="1:243" s="21" customFormat="1" ht="48.75" customHeight="1">
      <c r="A228" s="68">
        <v>16.4</v>
      </c>
      <c r="B228" s="34" t="s">
        <v>106</v>
      </c>
      <c r="C228" s="35"/>
      <c r="D228" s="35">
        <v>6</v>
      </c>
      <c r="E228" s="76" t="s">
        <v>65</v>
      </c>
      <c r="F228" s="96">
        <v>39.46</v>
      </c>
      <c r="G228" s="40"/>
      <c r="H228" s="40"/>
      <c r="I228" s="41" t="s">
        <v>36</v>
      </c>
      <c r="J228" s="42">
        <f t="shared" si="8"/>
        <v>1</v>
      </c>
      <c r="K228" s="40" t="s">
        <v>37</v>
      </c>
      <c r="L228" s="40" t="s">
        <v>4</v>
      </c>
      <c r="M228" s="43"/>
      <c r="N228" s="62"/>
      <c r="O228" s="62"/>
      <c r="P228" s="63"/>
      <c r="Q228" s="62"/>
      <c r="R228" s="62"/>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9">
        <f t="shared" si="9"/>
        <v>236.76</v>
      </c>
      <c r="BB228" s="72">
        <f t="shared" si="10"/>
        <v>236.76</v>
      </c>
      <c r="BC228" s="84" t="str">
        <f t="shared" si="11"/>
        <v>INR  Two Hundred &amp; Thirty Six  and Paise Seventy Six Only</v>
      </c>
      <c r="IA228" s="21">
        <v>16.4</v>
      </c>
      <c r="IB228" s="36" t="s">
        <v>106</v>
      </c>
      <c r="ID228" s="21">
        <v>6</v>
      </c>
      <c r="IE228" s="22" t="s">
        <v>65</v>
      </c>
      <c r="IF228" s="22"/>
      <c r="IG228" s="22"/>
      <c r="IH228" s="22"/>
      <c r="II228" s="22"/>
    </row>
    <row r="229" spans="1:243" s="21" customFormat="1" ht="48" customHeight="1">
      <c r="A229" s="53">
        <v>16.41</v>
      </c>
      <c r="B229" s="34" t="s">
        <v>237</v>
      </c>
      <c r="C229" s="35"/>
      <c r="D229" s="35">
        <v>110</v>
      </c>
      <c r="E229" s="76" t="s">
        <v>240</v>
      </c>
      <c r="F229" s="96">
        <v>8.77</v>
      </c>
      <c r="G229" s="40"/>
      <c r="H229" s="40"/>
      <c r="I229" s="41" t="s">
        <v>36</v>
      </c>
      <c r="J229" s="42">
        <f t="shared" si="8"/>
        <v>1</v>
      </c>
      <c r="K229" s="40" t="s">
        <v>37</v>
      </c>
      <c r="L229" s="40" t="s">
        <v>4</v>
      </c>
      <c r="M229" s="43"/>
      <c r="N229" s="62"/>
      <c r="O229" s="62"/>
      <c r="P229" s="63"/>
      <c r="Q229" s="62"/>
      <c r="R229" s="62"/>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9">
        <f t="shared" si="9"/>
        <v>964.7</v>
      </c>
      <c r="BB229" s="72">
        <f t="shared" si="10"/>
        <v>964.7</v>
      </c>
      <c r="BC229" s="84" t="str">
        <f t="shared" si="11"/>
        <v>INR  Nine Hundred &amp; Sixty Four  and Paise Seventy Only</v>
      </c>
      <c r="IA229" s="21">
        <v>16.41</v>
      </c>
      <c r="IB229" s="36" t="s">
        <v>237</v>
      </c>
      <c r="ID229" s="21">
        <v>110</v>
      </c>
      <c r="IE229" s="22" t="s">
        <v>240</v>
      </c>
      <c r="IF229" s="22"/>
      <c r="IG229" s="22"/>
      <c r="IH229" s="22"/>
      <c r="II229" s="22"/>
    </row>
    <row r="230" spans="1:243" s="21" customFormat="1" ht="50.25" customHeight="1">
      <c r="A230" s="53">
        <v>16.42</v>
      </c>
      <c r="B230" s="34" t="s">
        <v>238</v>
      </c>
      <c r="C230" s="35"/>
      <c r="D230" s="35">
        <v>325</v>
      </c>
      <c r="E230" s="76" t="s">
        <v>240</v>
      </c>
      <c r="F230" s="96">
        <v>4.38</v>
      </c>
      <c r="G230" s="40"/>
      <c r="H230" s="40"/>
      <c r="I230" s="41" t="s">
        <v>36</v>
      </c>
      <c r="J230" s="42">
        <f t="shared" si="8"/>
        <v>1</v>
      </c>
      <c r="K230" s="40" t="s">
        <v>37</v>
      </c>
      <c r="L230" s="40" t="s">
        <v>4</v>
      </c>
      <c r="M230" s="43"/>
      <c r="N230" s="62"/>
      <c r="O230" s="62"/>
      <c r="P230" s="63"/>
      <c r="Q230" s="62"/>
      <c r="R230" s="62"/>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9">
        <f t="shared" si="9"/>
        <v>1423.5</v>
      </c>
      <c r="BB230" s="72">
        <f t="shared" si="10"/>
        <v>1423.5</v>
      </c>
      <c r="BC230" s="84" t="str">
        <f t="shared" si="11"/>
        <v>INR  One Thousand Four Hundred &amp; Twenty Three  and Paise Fifty Only</v>
      </c>
      <c r="IA230" s="21">
        <v>16.42</v>
      </c>
      <c r="IB230" s="36" t="s">
        <v>238</v>
      </c>
      <c r="ID230" s="21">
        <v>325</v>
      </c>
      <c r="IE230" s="22" t="s">
        <v>240</v>
      </c>
      <c r="IF230" s="22"/>
      <c r="IG230" s="22"/>
      <c r="IH230" s="22"/>
      <c r="II230" s="22"/>
    </row>
    <row r="231" spans="1:243" s="21" customFormat="1" ht="108" customHeight="1">
      <c r="A231" s="68">
        <v>16.43</v>
      </c>
      <c r="B231" s="34" t="s">
        <v>107</v>
      </c>
      <c r="C231" s="35"/>
      <c r="D231" s="35">
        <v>227</v>
      </c>
      <c r="E231" s="76" t="s">
        <v>110</v>
      </c>
      <c r="F231" s="96">
        <v>66.29</v>
      </c>
      <c r="G231" s="40"/>
      <c r="H231" s="40"/>
      <c r="I231" s="41" t="s">
        <v>36</v>
      </c>
      <c r="J231" s="42">
        <f t="shared" si="8"/>
        <v>1</v>
      </c>
      <c r="K231" s="40" t="s">
        <v>37</v>
      </c>
      <c r="L231" s="40" t="s">
        <v>4</v>
      </c>
      <c r="M231" s="43"/>
      <c r="N231" s="62"/>
      <c r="O231" s="62"/>
      <c r="P231" s="63"/>
      <c r="Q231" s="62"/>
      <c r="R231" s="62"/>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9">
        <f t="shared" si="9"/>
        <v>15047.83</v>
      </c>
      <c r="BB231" s="72">
        <f t="shared" si="10"/>
        <v>15047.83</v>
      </c>
      <c r="BC231" s="84" t="str">
        <f t="shared" si="11"/>
        <v>INR  Fifteen Thousand  &amp;Forty Seven  and Paise Eighty Three Only</v>
      </c>
      <c r="IA231" s="21">
        <v>16.43</v>
      </c>
      <c r="IB231" s="36" t="s">
        <v>107</v>
      </c>
      <c r="ID231" s="21">
        <v>227</v>
      </c>
      <c r="IE231" s="22" t="s">
        <v>110</v>
      </c>
      <c r="IF231" s="22"/>
      <c r="IG231" s="22"/>
      <c r="IH231" s="22"/>
      <c r="II231" s="22"/>
    </row>
    <row r="232" spans="1:243" s="21" customFormat="1" ht="33.75" customHeight="1">
      <c r="A232" s="53">
        <v>16.44</v>
      </c>
      <c r="B232" s="34" t="s">
        <v>108</v>
      </c>
      <c r="C232" s="35"/>
      <c r="D232" s="35">
        <v>18</v>
      </c>
      <c r="E232" s="76" t="s">
        <v>65</v>
      </c>
      <c r="F232" s="96">
        <v>289.35</v>
      </c>
      <c r="G232" s="40"/>
      <c r="H232" s="40"/>
      <c r="I232" s="41" t="s">
        <v>36</v>
      </c>
      <c r="J232" s="42">
        <f t="shared" si="8"/>
        <v>1</v>
      </c>
      <c r="K232" s="40" t="s">
        <v>37</v>
      </c>
      <c r="L232" s="40" t="s">
        <v>4</v>
      </c>
      <c r="M232" s="43"/>
      <c r="N232" s="62"/>
      <c r="O232" s="62"/>
      <c r="P232" s="63"/>
      <c r="Q232" s="62"/>
      <c r="R232" s="62"/>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9">
        <f t="shared" si="9"/>
        <v>5208.3</v>
      </c>
      <c r="BB232" s="72">
        <f t="shared" si="10"/>
        <v>5208.3</v>
      </c>
      <c r="BC232" s="71" t="str">
        <f t="shared" si="11"/>
        <v>INR  Five Thousand Two Hundred &amp; Eight  and Paise Thirty Only</v>
      </c>
      <c r="IA232" s="21">
        <v>16.44</v>
      </c>
      <c r="IB232" s="36" t="s">
        <v>108</v>
      </c>
      <c r="ID232" s="21">
        <v>18</v>
      </c>
      <c r="IE232" s="22" t="s">
        <v>65</v>
      </c>
      <c r="IF232" s="22"/>
      <c r="IG232" s="22"/>
      <c r="IH232" s="22"/>
      <c r="II232" s="22"/>
    </row>
    <row r="233" spans="1:55" ht="51.75" customHeight="1">
      <c r="A233" s="51" t="s">
        <v>38</v>
      </c>
      <c r="B233" s="52"/>
      <c r="C233" s="59"/>
      <c r="D233" s="80"/>
      <c r="E233" s="80"/>
      <c r="F233" s="80"/>
      <c r="G233" s="37"/>
      <c r="H233" s="60"/>
      <c r="I233" s="60"/>
      <c r="J233" s="60"/>
      <c r="K233" s="60"/>
      <c r="L233" s="6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83">
        <f>SUM(BA13:BA232)</f>
        <v>1046394.33</v>
      </c>
      <c r="BB233" s="83">
        <f>SUM(BB13:BB232)</f>
        <v>1046394.33</v>
      </c>
      <c r="BC233" s="84" t="str">
        <f>SpellNumber($E$2,BB233)</f>
        <v>INR  Ten Lakh Forty Six Thousand Three Hundred &amp; Ninety Four  and Paise Thirty Three Only</v>
      </c>
    </row>
    <row r="234" spans="1:55" ht="45" customHeight="1">
      <c r="A234" s="24" t="s">
        <v>39</v>
      </c>
      <c r="B234" s="25"/>
      <c r="C234" s="26"/>
      <c r="D234" s="77"/>
      <c r="E234" s="78" t="s">
        <v>47</v>
      </c>
      <c r="F234" s="79"/>
      <c r="G234" s="27"/>
      <c r="H234" s="28"/>
      <c r="I234" s="28"/>
      <c r="J234" s="28"/>
      <c r="K234" s="29"/>
      <c r="L234" s="30"/>
      <c r="M234" s="31"/>
      <c r="N234" s="32"/>
      <c r="O234" s="21"/>
      <c r="P234" s="21"/>
      <c r="Q234" s="21"/>
      <c r="R234" s="21"/>
      <c r="S234" s="21"/>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81">
        <f>IF(ISBLANK(F234),0,IF(E234="Excess (+)",ROUND(BA233+(BA233*F234),2),IF(E234="Less (-)",ROUND(BA233+(BA233*F234*(-1)),2),IF(E234="At Par",BA233,0))))</f>
        <v>0</v>
      </c>
      <c r="BB234" s="82">
        <f>ROUND(BA234,0)</f>
        <v>0</v>
      </c>
      <c r="BC234" s="84" t="str">
        <f>SpellNumber($E$2,BB234)</f>
        <v>INR Zero Only</v>
      </c>
    </row>
    <row r="235" spans="1:55" ht="33" customHeight="1">
      <c r="A235" s="23" t="s">
        <v>40</v>
      </c>
      <c r="B235" s="23"/>
      <c r="C235" s="87" t="str">
        <f>SpellNumber($E$2,BB234)</f>
        <v>INR Zero Only</v>
      </c>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c r="AO235" s="87"/>
      <c r="AP235" s="87"/>
      <c r="AQ235" s="87"/>
      <c r="AR235" s="87"/>
      <c r="AS235" s="87"/>
      <c r="AT235" s="87"/>
      <c r="AU235" s="87"/>
      <c r="AV235" s="87"/>
      <c r="AW235" s="87"/>
      <c r="AX235" s="87"/>
      <c r="AY235" s="87"/>
      <c r="AZ235" s="87"/>
      <c r="BA235" s="87"/>
      <c r="BB235" s="87"/>
      <c r="BC235" s="87"/>
    </row>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4" ht="15"/>
    <row r="376" ht="15"/>
    <row r="377" ht="15"/>
    <row r="378" ht="15"/>
    <row r="379" ht="15"/>
    <row r="380" ht="15"/>
    <row r="381" ht="15"/>
    <row r="382"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8" ht="15"/>
    <row r="1191" ht="15"/>
    <row r="1193" ht="15"/>
    <row r="1194" ht="15"/>
    <row r="1195" ht="15"/>
    <row r="1196" ht="15"/>
    <row r="1197" ht="15"/>
  </sheetData>
  <sheetProtection password="8F23" sheet="1"/>
  <mergeCells count="107">
    <mergeCell ref="D206:BC206"/>
    <mergeCell ref="D208:BC208"/>
    <mergeCell ref="D209:BC209"/>
    <mergeCell ref="D211:BC211"/>
    <mergeCell ref="D213:BC213"/>
    <mergeCell ref="D215:BC215"/>
    <mergeCell ref="D193:BC193"/>
    <mergeCell ref="D195:BC195"/>
    <mergeCell ref="D197:BC197"/>
    <mergeCell ref="D199:BC199"/>
    <mergeCell ref="D203:BC203"/>
    <mergeCell ref="D204:BC204"/>
    <mergeCell ref="D173:BC173"/>
    <mergeCell ref="D175:BC175"/>
    <mergeCell ref="D176:BC176"/>
    <mergeCell ref="D178:BC178"/>
    <mergeCell ref="D180:BC180"/>
    <mergeCell ref="D186:BC186"/>
    <mergeCell ref="D152:BC152"/>
    <mergeCell ref="D153:BC153"/>
    <mergeCell ref="D159:BC159"/>
    <mergeCell ref="D162:BC162"/>
    <mergeCell ref="D166:BC166"/>
    <mergeCell ref="D168:BC168"/>
    <mergeCell ref="D139:BC139"/>
    <mergeCell ref="D141:BC141"/>
    <mergeCell ref="D144:BC144"/>
    <mergeCell ref="D145:BC145"/>
    <mergeCell ref="D147:BC147"/>
    <mergeCell ref="D149:BC149"/>
    <mergeCell ref="D130:BC130"/>
    <mergeCell ref="D131:BC131"/>
    <mergeCell ref="D133:BC133"/>
    <mergeCell ref="D134:BC134"/>
    <mergeCell ref="D136:BC136"/>
    <mergeCell ref="D137:BC137"/>
    <mergeCell ref="D120:BC120"/>
    <mergeCell ref="D122:BC122"/>
    <mergeCell ref="D123:BC123"/>
    <mergeCell ref="D125:BC125"/>
    <mergeCell ref="D127:BC127"/>
    <mergeCell ref="D128:BC128"/>
    <mergeCell ref="D110:BC110"/>
    <mergeCell ref="D112:BC112"/>
    <mergeCell ref="D113:BC113"/>
    <mergeCell ref="D115:BC115"/>
    <mergeCell ref="D117:BC117"/>
    <mergeCell ref="D118:BC118"/>
    <mergeCell ref="D100:BC100"/>
    <mergeCell ref="D101:BC101"/>
    <mergeCell ref="D103:BC103"/>
    <mergeCell ref="D105:BC105"/>
    <mergeCell ref="D107:BC107"/>
    <mergeCell ref="D108:BC108"/>
    <mergeCell ref="D88:BC88"/>
    <mergeCell ref="D90:BC90"/>
    <mergeCell ref="D92:BC92"/>
    <mergeCell ref="D94:BC94"/>
    <mergeCell ref="D97:BC97"/>
    <mergeCell ref="D98:BC98"/>
    <mergeCell ref="D75:BC75"/>
    <mergeCell ref="D77:BC77"/>
    <mergeCell ref="D79:BC79"/>
    <mergeCell ref="D81:BC81"/>
    <mergeCell ref="D85:BC85"/>
    <mergeCell ref="D86:BC86"/>
    <mergeCell ref="D14:BC14"/>
    <mergeCell ref="D15:BC15"/>
    <mergeCell ref="D17:BC17"/>
    <mergeCell ref="D19:BC19"/>
    <mergeCell ref="D20:BC20"/>
    <mergeCell ref="D24:BC24"/>
    <mergeCell ref="D23:BC23"/>
    <mergeCell ref="D26:BC26"/>
    <mergeCell ref="D29:BC29"/>
    <mergeCell ref="D31:BC31"/>
    <mergeCell ref="D32:BC32"/>
    <mergeCell ref="D34:BC34"/>
    <mergeCell ref="D36:BC36"/>
    <mergeCell ref="D38:BC38"/>
    <mergeCell ref="D40:BC40"/>
    <mergeCell ref="D42:BC42"/>
    <mergeCell ref="D43:BC43"/>
    <mergeCell ref="D46:BC46"/>
    <mergeCell ref="D45:BC45"/>
    <mergeCell ref="A1:L1"/>
    <mergeCell ref="A4:BC4"/>
    <mergeCell ref="A5:BC5"/>
    <mergeCell ref="A6:BC6"/>
    <mergeCell ref="A7:BC7"/>
    <mergeCell ref="D49:BC49"/>
    <mergeCell ref="C235:BC235"/>
    <mergeCell ref="B8:BC8"/>
    <mergeCell ref="D13:BC13"/>
    <mergeCell ref="A9:BC9"/>
    <mergeCell ref="D50:BC50"/>
    <mergeCell ref="D53:BC53"/>
    <mergeCell ref="D54:BC54"/>
    <mergeCell ref="D56:BC56"/>
    <mergeCell ref="D58:BC58"/>
    <mergeCell ref="D60:BC60"/>
    <mergeCell ref="D62:BC62"/>
    <mergeCell ref="D66:BC66"/>
    <mergeCell ref="D68:BC68"/>
    <mergeCell ref="D69:BC69"/>
    <mergeCell ref="D72:BC72"/>
    <mergeCell ref="D73:BC73"/>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34">
      <formula1>IF(E234="Select",-1,IF(E234="At Par",0,0))</formula1>
      <formula2>IF(E234="Select",-1,IF(E234="At Par",0,0.99))</formula2>
    </dataValidation>
    <dataValidation type="list" allowBlank="1" showErrorMessage="1" sqref="E23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4">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4">
      <formula1>0</formula1>
      <formula2>IF(#REF!&lt;&gt;"Select",99.9,0)</formula2>
    </dataValidation>
    <dataValidation allowBlank="1" showInputMessage="1" showErrorMessage="1" promptTitle="Units" prompt="Please enter Units in text" sqref="D16:E16 D18:E18 D21:E22 D25:E25 D27:E28 D30:E30 D33:E33 D35:E35 D37:E37 D39:E39 D41:E41 D44:E44 D47:E48 D51:E52 D55:E55 D57:E57 D59:E59 D61:E61 D63:E65 D67:E67 D70:E71 D74:E74 D76:E76 D78:E78 D80:E80 D82:E84 D87:E87 D89:E89 D91:E91 D93:E93 D95:E96 D99:E99 D102:E102 D104:E104 D106:E106 D109:E109 D111:E111 D114:E114 D116:E116 D119:E119 D121:E121 D124:E124 D126:E126 D129:E129 D132:E132 D135:E135 D138:E138 D140:E140 D142:E143 D146:E146 D148:E148 D150:E151 D154:E158 D160:E161 D163:E165 D167:E167 D169:E172 D174:E174 D177:E177 D179:E179 D181:E185 D187:E192 D194:E194 D196:E196 D198:E198 D200:E202 D205:E205 D207:E207 D210:E210 D212:E212 D214:E214 D216:E232">
      <formula1>0</formula1>
      <formula2>0</formula2>
    </dataValidation>
    <dataValidation type="decimal" allowBlank="1" showInputMessage="1" showErrorMessage="1" promptTitle="Quantity" prompt="Please enter the Quantity for this item. " errorTitle="Invalid Entry" error="Only Numeric Values are allowed. " sqref="F16 F18 F21:F22 F25 F27:F28 F30 F33 F35 F37 F39 F41 F44 F47:F48 F51:F52 F55 F57 F59 F61 F63:F65 F67 F70:F71 F74 F76 F78 F80 F82:F84 F87 F89 F91 F93 F95:F96 F99 F102 F104 F106 F109 F111 F114 F116 F119 F121 F124 F126 F129 F132 F135 F138 F140 F142:F143 F146 F148 F150:F151 F154:F158 F160:F161 F163:F165 F167 F169:F172 F174 F177 F179 F181:F185 F187:F192 F194 F196 F198 F200:F202 F205 F207 F210 F212 F214 F216:F232">
      <formula1>0</formula1>
      <formula2>999999999999999</formula2>
    </dataValidation>
    <dataValidation type="list" allowBlank="1" showErrorMessage="1" sqref="D13:D15 K16 D17 K18 D19:D20 D23:D24 K21:K22 K25 D26 K27:K28 D29 K30 D31:D32 K33 D34 K35 D36 K37 D38 K39 D40 K41 D42:D43 D45:D46 K44 K47:K48 D49:D50 K51:K52 D53:D54 K55 D56 K57 D58 K59 D60 K61 D62 K63:K65 D66 K67 D68:D69 K70:K71 D72:D73 K74 D75 K76 D77 K78 D79 K80 D81 K82:K84 D85:D86 K87 D88 K89 D90 K91 D92 K93 D94 K95:K96 D97:D98 K99 D100:D101 K102 D103 K104 D105 K106 D107:D108 K109 D110 K111 D112:D113 K114 D115 K116 D117:D118 K119 D120 K121 D122:D123 K124 D125 K126 D127:D128 K129 D130:D131 K132 D133:D134 K135 D136:D137 K138 D139 K140 D141 K142:K143 D144:D145 K146">
      <formula1>"Partial Conversion,Full Conversion"</formula1>
      <formula2>0</formula2>
    </dataValidation>
    <dataValidation type="list" allowBlank="1" showErrorMessage="1" sqref="D147 K148 D149 K150:K151 D152:D153 K154:K158 D159 K160:K161 D162 K163:K165 D166 K167 D168 K169:K172 D173 K174 D175:D176 K177 D178 K179 D180 K181:K185 D186 K187:K192 D193 K194 D195 K196 D197 K198 D199 K200:K202 D203:D204 K205 D206 K207 D208:D209 K210 D211 K212 D213 K214 K216:K232 D215">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6:H16 G18:H18 G21:H22 G25:H25 G27:H28 G30:H30 G33:H33 G35:H35 G37:H37 G39:H39 G41:H41 G44:H44 G47:H48 G51:H52 G55:H55 G57:H57 G59:H59 G61:H61 G63:H65 G67:H67 G70:H71 G74:H74 G76:H76 G78:H78 G80:H80 G82:H84 G87:H87 G89:H89 G91:H91 G93:H93 G95:H96 G99:H99 G102:H102 G104:H104 G106:H106 G109:H109 G111:H111 G114:H114 G116:H116 G119:H119 G121:H121 G124:H124 G126:H126 G129:H129 G132:H132 G135:H135 G138:H138 G140:H140 G142:H143 G146:H146 G148:H148 G150:H151 G154:H158 G160:H161 G163:H165 G167:H167 G169:H172 G174:H174 G177:H177 G179:H179 G181:H185 G187:H192 G194:H194 G196:H196 G198:H198 G200:H202 G205:H205 G207:H207 G210:H210 G212:H212 G214:H214 G216:H232">
      <formula1>0</formula1>
      <formula2>999999999999999</formula2>
    </dataValidation>
    <dataValidation allowBlank="1" showInputMessage="1" showErrorMessage="1" promptTitle="Addition / Deduction" prompt="Please Choose the correct One" sqref="J16 J18 J21:J22 J25 J27:J28 J30 J33 J35 J37 J39 J41 J44 J47:J48 J51:J52 J55 J57 J59 J61 J63:J65 J67 J70:J71 J74 J76 J78 J80 J82:J84 J87 J89 J91 J93 J95:J96 J99 J102 J104 J106 J109 J111 J114 J116 J119 J121 J124 J126 J129 J132 J135 J138 J140 J142:J143 J146 J148 J150:J151 J154:J158 J160:J161 J163:J165 J167 J169:J172 J174 J177 J179 J181:J185 J187:J192 J194 J196 J198 J200:J202 J205 J207 J210 J212 J214 J216:J232">
      <formula1>0</formula1>
      <formula2>0</formula2>
    </dataValidation>
    <dataValidation type="list" showErrorMessage="1" sqref="I16 I18 I21:I22 I25 I27:I28 I30 I33 I35 I37 I39 I41 I44 I47:I48 I51:I52 I55 I57 I59 I61 I63:I65 I67 I70:I71 I74 I76 I78 I80 I82:I84 I87 I89 I91 I93 I95:I96 I99 I102 I104 I106 I109 I111 I114 I116 I119 I121 I124 I126 I129 I132 I135 I138 I140 I142:I143 I146 I148 I150:I151 I154:I158 I160:I161 I163:I165 I167 I169:I172 I174 I177 I179 I181:I185 I187:I192 I194 I196 I198 I200:I202 I205 I207 I210 I212 I214 I216:I23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8:O18 N21:O22 N25:O25 N27:O28 N30:O30 N33:O33 N35:O35 N37:O37 N39:O39 N41:O41 N44:O44 N47:O48 N51:O52 N55:O55 N57:O57 N59:O59 N61:O61 N63:O65 N67:O67 N70:O71 N74:O74 N76:O76 N78:O78 N80:O80 N82:O84 N87:O87 N89:O89 N91:O91 N93:O93 N95:O96 N99:O99 N102:O102 N104:O104 N106:O106 N109:O109 N111:O111 N114:O114 N116:O116 N119:O119 N121:O121 N124:O124 N126:O126 N129:O129 N132:O132 N135:O135 N138:O138 N140:O140 N142:O143 N146:O146 N148:O148 N150:O151 N154:O158 N160:O161 N163:O165 N167:O167 N169:O172 N174:O174 N177:O177 N179:O179 N181:O185 N187:O192 N194:O194 N196:O196 N198:O198 N200:O202 N205:O205 N207:O207 N210:O210 N212:O212 N214:O214 N216:O23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8 R21:R22 R25 R27:R28 R30 R33 R35 R37 R39 R41 R44 R47:R48 R51:R52 R55 R57 R59 R61 R63:R65 R67 R70:R71 R74 R76 R78 R80 R82:R84 R87 R89 R91 R93 R95:R96 R99 R102 R104 R106 R109 R111 R114 R116 R119 R121 R124 R126 R129 R132 R135 R138 R140 R142:R143 R146 R148 R150:R151 R154:R158 R160:R161 R163:R165 R167 R169:R172 R174 R177 R179 R181:R185 R187:R192 R194 R196 R198 R200:R202 R205 R207 R210 R212 R214 R216:R23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8 Q21:Q22 Q25 Q27:Q28 Q30 Q33 Q35 Q37 Q39 Q41 Q44 Q47:Q48 Q51:Q52 Q55 Q57 Q59 Q61 Q63:Q65 Q67 Q70:Q71 Q74 Q76 Q78 Q80 Q82:Q84 Q87 Q89 Q91 Q93 Q95:Q96 Q99 Q102 Q104 Q106 Q109 Q111 Q114 Q116 Q119 Q121 Q124 Q126 Q129 Q132 Q135 Q138 Q140 Q142:Q143 Q146 Q148 Q150:Q151 Q154:Q158 Q160:Q161 Q163:Q165 Q167 Q169:Q172 Q174 Q177 Q179 Q181:Q185 Q187:Q192 Q194 Q196 Q198 Q200:Q202 Q205 Q207 Q210 Q212 Q214 Q216:Q23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8 M21:M22 M25 M27:M28 M30 M33 M35 M37 M39 M41 M44 M47:M48 M51:M52 M55 M57 M59 M61 M63:M65 M67 M70:M71 M74 M76 M78 M80 M82:M84 M87 M89 M91 M93 M95:M96 M99 M102 M104 M106 M109 M111 M114 M116 M119 M121 M124 M126 M129 M132 M135 M138 M140 M142:M143 M146 M148 M150:M151 M154:M158 M160:M161 M163:M165 M167 M169:M172 M174 M177 M179 M181:M185 M187:M192 M194 M196 M198 M200:M202 M205 M207 M210 M212 M214 M216:M232">
      <formula1>0</formula1>
      <formula2>999999999999999</formula2>
    </dataValidation>
    <dataValidation type="list" allowBlank="1" showInputMessage="1" showErrorMessage="1" sqref="L229 L23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formula1>"INR"</formula1>
    </dataValidation>
    <dataValidation type="list" allowBlank="1" showInputMessage="1" showErrorMessage="1" sqref="L211 L212 L213 L214 L215 L216 L217 L218 L219 L220 L221 L222 L223 L224 L225 L226 L227 L228 L232 L231">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32">
      <formula1>0</formula1>
      <formula2>0</formula2>
    </dataValidation>
    <dataValidation type="decimal" allowBlank="1" showErrorMessage="1" errorTitle="Invalid Entry" error="Only Numeric Values are allowed. " sqref="A13:A232">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3" t="s">
        <v>41</v>
      </c>
      <c r="F6" s="93"/>
      <c r="G6" s="93"/>
      <c r="H6" s="93"/>
      <c r="I6" s="93"/>
      <c r="J6" s="93"/>
      <c r="K6" s="93"/>
    </row>
    <row r="7" spans="5:11" ht="14.25">
      <c r="E7" s="94"/>
      <c r="F7" s="94"/>
      <c r="G7" s="94"/>
      <c r="H7" s="94"/>
      <c r="I7" s="94"/>
      <c r="J7" s="94"/>
      <c r="K7" s="94"/>
    </row>
    <row r="8" spans="5:11" ht="14.25">
      <c r="E8" s="94"/>
      <c r="F8" s="94"/>
      <c r="G8" s="94"/>
      <c r="H8" s="94"/>
      <c r="I8" s="94"/>
      <c r="J8" s="94"/>
      <c r="K8" s="94"/>
    </row>
    <row r="9" spans="5:11" ht="14.25">
      <c r="E9" s="94"/>
      <c r="F9" s="94"/>
      <c r="G9" s="94"/>
      <c r="H9" s="94"/>
      <c r="I9" s="94"/>
      <c r="J9" s="94"/>
      <c r="K9" s="94"/>
    </row>
    <row r="10" spans="5:11" ht="14.25">
      <c r="E10" s="94"/>
      <c r="F10" s="94"/>
      <c r="G10" s="94"/>
      <c r="H10" s="94"/>
      <c r="I10" s="94"/>
      <c r="J10" s="94"/>
      <c r="K10" s="94"/>
    </row>
    <row r="11" spans="5:11" ht="14.25">
      <c r="E11" s="94"/>
      <c r="F11" s="94"/>
      <c r="G11" s="94"/>
      <c r="H11" s="94"/>
      <c r="I11" s="94"/>
      <c r="J11" s="94"/>
      <c r="K11" s="94"/>
    </row>
    <row r="12" spans="5:11" ht="14.25">
      <c r="E12" s="94"/>
      <c r="F12" s="94"/>
      <c r="G12" s="94"/>
      <c r="H12" s="94"/>
      <c r="I12" s="94"/>
      <c r="J12" s="94"/>
      <c r="K12" s="94"/>
    </row>
    <row r="13" spans="5:11" ht="14.25">
      <c r="E13" s="94"/>
      <c r="F13" s="94"/>
      <c r="G13" s="94"/>
      <c r="H13" s="94"/>
      <c r="I13" s="94"/>
      <c r="J13" s="94"/>
      <c r="K13" s="94"/>
    </row>
    <row r="14" spans="5:11" ht="14.25">
      <c r="E14" s="94"/>
      <c r="F14" s="94"/>
      <c r="G14" s="94"/>
      <c r="H14" s="94"/>
      <c r="I14" s="94"/>
      <c r="J14" s="94"/>
      <c r="K14" s="9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R.K</cp:lastModifiedBy>
  <cp:lastPrinted>2019-03-01T13:08:24Z</cp:lastPrinted>
  <dcterms:created xsi:type="dcterms:W3CDTF">2009-01-30T06:42:42Z</dcterms:created>
  <dcterms:modified xsi:type="dcterms:W3CDTF">2020-01-16T06:16:42Z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