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<sst xmlns="http://schemas.openxmlformats.org/spreadsheetml/2006/main" count="996" uniqueCount="232">
  <si>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</si>
  <si>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</si>
  <si>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</si>
  <si>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</si>
  <si>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</si>
  <si>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</si>
  <si>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</si>
  <si>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</si>
  <si>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</si>
  <si>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</si>
  <si>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</si>
  <si>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</si>
  <si>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</si>
  <si>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</si>
  <si>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</si>
  <si>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</si>
  <si>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</si>
  <si>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</si>
  <si>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</si>
  <si>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</si>
  <si>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</si>
  <si>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</si>
  <si>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</si>
  <si>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</si>
  <si>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</si>
  <si>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</si>
  <si>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</si>
  <si>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</si>
  <si>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</si>
  <si>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</si>
  <si>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</si>
  <si>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</si>
  <si>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</si>
  <si>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</si>
  <si>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</si>
  <si>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</si>
  <si>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</si>
  <si>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</si>
  <si>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</si>
  <si>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</si>
  <si>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</si>
  <si>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</si>
  <si>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</si>
  <si>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</si>
  <si>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</si>
  <si>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</si>
  <si>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</si>
  <si>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cum</t>
  </si>
  <si>
    <t>kg</t>
  </si>
  <si>
    <t>each</t>
  </si>
  <si>
    <t>STEEL WORK</t>
  </si>
  <si>
    <t>FLOORING</t>
  </si>
  <si>
    <t>FINISHING</t>
  </si>
  <si>
    <t>1:6 (1 cement: 6 coarse sand)</t>
  </si>
  <si>
    <t>125 mm</t>
  </si>
  <si>
    <t>Painting with synthetic enamel paint of approved brand and manufacture of required colour to give an even shade :</t>
  </si>
  <si>
    <t>One or more coats on old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</si>
  <si>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</si>
  <si>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ISI marked oxidised M.S. handles conforming to IS:4992 with necessary screws etc. complete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</si>
  <si>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</si>
  <si>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</si>
  <si>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</si>
  <si>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</si>
  <si>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DISMANTLING AND DEMOLISHING</t>
  </si>
  <si>
    <t>Each</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</si>
  <si>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</si>
  <si>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</si>
  <si>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</si>
  <si>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</si>
  <si>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</si>
  <si>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</si>
  <si>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</si>
  <si>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tower bolt black finish, (Barrel type) with necessary screws etc. complete :</t>
  </si>
  <si>
    <t>150x10 mm</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</si>
  <si>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</si>
  <si>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</si>
  <si>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</si>
  <si>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</si>
  <si>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</si>
  <si>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</si>
  <si>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</si>
  <si>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</si>
  <si>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REPAIRS TO BUILDING</t>
  </si>
  <si>
    <t>Dismantling old plaster or skirting raking out joints and cleaning the surface for plaster including disposal of rubbish to the dumping ground within 50 metres lead.</t>
  </si>
  <si>
    <t>SANITARY INSTALLATIONS</t>
  </si>
  <si>
    <t>WATER SUPPLY</t>
  </si>
  <si>
    <t>Providing and fixing G.I. pipes complete with G.I. fittings and clamps, i/c cutting and making good the walls etc. Internal work - Exposed on wall</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</si>
  <si>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</si>
  <si>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</si>
  <si>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</si>
  <si>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Providing and fixing gun metal gate valve with C.I. wheel of approved quality (screwed end) :</t>
  </si>
  <si>
    <t>20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</si>
  <si>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</si>
  <si>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</si>
  <si>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</si>
  <si>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</si>
  <si>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</si>
  <si>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</si>
  <si>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metre</t>
  </si>
  <si>
    <t>Sqm</t>
  </si>
  <si>
    <t>Contract No:   28/C/D1/2019-20/01</t>
  </si>
  <si>
    <t>Tender Inviting Authority: Superintending Engineer, IWD, IIT, Kanpur</t>
  </si>
  <si>
    <t>Name of Work: Setting right of vacant house no. 102, 143, 169 &amp; 1062, Type-I</t>
  </si>
  <si>
    <t>EARTH WORK</t>
  </si>
  <si>
    <t>Supplying and filling in plinth with  sand under floors, including watering, ramming, consolidating and dressing complete.</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</si>
  <si>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</si>
  <si>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</si>
  <si>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</si>
  <si>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</si>
  <si>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</si>
  <si>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</si>
  <si>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</si>
  <si>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</si>
  <si>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</si>
  <si>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</si>
  <si>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</si>
  <si>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</si>
  <si>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</si>
  <si>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</si>
  <si>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</si>
  <si>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</si>
  <si>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Raj Nagar Plain white marble/ Udaipur green marble/ Zebra black marble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</si>
  <si>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</si>
  <si>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</si>
  <si>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</si>
  <si>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</si>
  <si>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</si>
  <si>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</si>
  <si>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</si>
  <si>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</si>
  <si>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</si>
  <si>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</si>
  <si>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200x10 mm</t>
  </si>
  <si>
    <t>100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</si>
  <si>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</si>
  <si>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</si>
  <si>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</si>
  <si>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</si>
  <si>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</si>
  <si>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</si>
  <si>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</si>
  <si>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</si>
  <si>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</si>
  <si>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</si>
  <si>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</si>
  <si>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</si>
  <si>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</si>
  <si>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</si>
  <si>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</si>
  <si>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</si>
  <si>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</si>
  <si>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</si>
  <si>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</si>
  <si>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</si>
  <si>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</si>
  <si>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</si>
  <si>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</si>
  <si>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</si>
  <si>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</si>
  <si>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</si>
  <si>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 mm cement plaster of mix :</t>
  </si>
  <si>
    <t>1:3 (1 cement : 3 fine sand)</t>
  </si>
  <si>
    <t>Finishing walls with Acrylic Smooth exterior paint of required shade :</t>
  </si>
  <si>
    <t>New work (Two or more coat applied @ 1.67 ltr/10 sqm over and including priming coat of exterior primer applied @ 2.20 kg/10 sqm)</t>
  </si>
  <si>
    <t>Two or more coats on new work over an under coat of suitable shade with ordinary paint of approved brand and manufacture</t>
  </si>
  <si>
    <t>Old work (Two or more coat applied @ 1.67 ltr/ 10 sqm) on existing cement paint surface</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</si>
  <si>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</si>
  <si>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</si>
  <si>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</si>
  <si>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</si>
  <si>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</si>
  <si>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</si>
  <si>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</si>
  <si>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</si>
  <si>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</si>
  <si>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</si>
  <si>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</si>
  <si>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</si>
  <si>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</si>
  <si>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</si>
  <si>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</si>
  <si>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</si>
  <si>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</si>
  <si>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</si>
  <si>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</si>
  <si>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</si>
  <si>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</si>
  <si>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</si>
  <si>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</si>
  <si>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</si>
  <si>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</si>
  <si>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</si>
  <si>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</si>
  <si>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</si>
  <si>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</si>
  <si>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</si>
  <si>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</si>
  <si>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</si>
  <si>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</si>
  <si>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</si>
  <si>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</si>
  <si>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</si>
  <si>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</si>
  <si>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</si>
  <si>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</si>
  <si>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</si>
  <si>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</si>
  <si>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</si>
  <si>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</si>
  <si>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</si>
  <si>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</si>
  <si>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</si>
  <si>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Providing and fixing uplasticised PVC connection pipe with brass unions :</t>
  </si>
  <si>
    <t>45 cm length</t>
  </si>
  <si>
    <t>15 mm nominal bore</t>
  </si>
  <si>
    <t>Providing and fixing G.I. Union in existing G.I. pipe line, cutting and threading the pipe and making long screws, including excavation, refilling the earth or cutting of wall and making good the same complete wherever required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</si>
  <si>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</si>
  <si>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</si>
  <si>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</si>
  <si>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Making chases up to 7.5x7.5 cm in walls including making good and finishing with matching surface after housing G.I. pipe etc.</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</si>
  <si>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</si>
  <si>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</si>
  <si>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</si>
  <si>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</si>
  <si>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</si>
  <si>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</si>
  <si>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</si>
  <si>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</si>
  <si>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</si>
  <si>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</si>
  <si>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</si>
  <si>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Cum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</si>
</sst>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8">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61" fillId="0" borderId="16" xfId="0" applyFont="1" applyFill="1" applyBorder="1" applyAlignment="1">
      <alignment horizontal="left" vertical="top"/>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61" fillId="0" borderId="16" xfId="0" applyNumberFormat="1" applyFont="1" applyFill="1" applyBorder="1" applyAlignment="1">
      <alignment horizontal="left" vertical="top"/>
    </xf>
    <xf numFmtId="2" fontId="7" fillId="0" borderId="15" xfId="61" applyNumberFormat="1" applyFont="1" applyFill="1" applyBorder="1" applyAlignment="1">
      <alignment horizontal="right" vertical="top"/>
      <protection/>
    </xf>
    <xf numFmtId="2" fontId="7" fillId="0" borderId="23" xfId="60" applyNumberFormat="1" applyFont="1" applyFill="1" applyBorder="1" applyAlignment="1">
      <alignment horizontal="right" vertical="top"/>
      <protection/>
    </xf>
    <xf numFmtId="0" fontId="4" fillId="0" borderId="15" xfId="61" applyNumberFormat="1" applyFont="1" applyFill="1" applyBorder="1" applyAlignment="1">
      <alignment horizontal="left" vertical="top" wrapText="1"/>
      <protection/>
    </xf>
    <xf numFmtId="2" fontId="7" fillId="0" borderId="15"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61" fillId="0" borderId="15" xfId="0" applyFont="1" applyFill="1" applyBorder="1" applyAlignment="1">
      <alignment horizontal="center" vertical="top" wrapText="1"/>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61" fillId="0" borderId="15" xfId="0" applyFont="1" applyFill="1" applyBorder="1" applyAlignment="1">
      <alignment horizontal="center" vertical="top"/>
    </xf>
    <xf numFmtId="2" fontId="61" fillId="0" borderId="15" xfId="0" applyNumberFormat="1" applyFont="1" applyFill="1" applyBorder="1" applyAlignment="1">
      <alignment vertical="top"/>
    </xf>
    <xf numFmtId="0" fontId="42" fillId="0" borderId="15" xfId="0" applyFont="1" applyFill="1" applyBorder="1" applyAlignment="1">
      <alignment horizontal="justify" vertical="top" wrapText="1"/>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2"/>
  <sheetViews>
    <sheetView showGridLines="0" view="pageBreakPreview" zoomScale="85" zoomScaleNormal="85" zoomScaleSheetLayoutView="85" zoomScalePageLayoutView="0" workbookViewId="0" topLeftCell="A209">
      <selection activeCell="B205" sqref="B205"/>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0" t="str">
        <f>B2&amp;" BoQ"</f>
        <v>Percentage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1" t="s">
        <v>101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0.75" customHeight="1">
      <c r="A5" s="81" t="s">
        <v>102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75" customHeight="1">
      <c r="A6" s="81" t="s">
        <v>100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70.5" customHeight="1">
      <c r="A8" s="11" t="s">
        <v>42</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85" t="s">
        <v>59</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18.75" customHeight="1">
      <c r="A10" s="16" t="s">
        <v>8</v>
      </c>
      <c r="B10" s="16" t="s">
        <v>9</v>
      </c>
      <c r="C10" s="16" t="s">
        <v>9</v>
      </c>
      <c r="D10" s="16" t="s">
        <v>8</v>
      </c>
      <c r="E10" s="16" t="s">
        <v>61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8">
        <v>3</v>
      </c>
      <c r="D12" s="47">
        <v>4</v>
      </c>
      <c r="E12" s="47">
        <v>5</v>
      </c>
      <c r="F12" s="47">
        <v>6</v>
      </c>
      <c r="G12" s="47">
        <v>7</v>
      </c>
      <c r="H12" s="47">
        <v>8</v>
      </c>
      <c r="I12" s="47">
        <v>9</v>
      </c>
      <c r="J12" s="47">
        <v>10</v>
      </c>
      <c r="K12" s="47">
        <v>11</v>
      </c>
      <c r="L12" s="47">
        <v>12</v>
      </c>
      <c r="M12" s="47">
        <v>13</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7</v>
      </c>
      <c r="BB12" s="48">
        <v>54</v>
      </c>
      <c r="BC12" s="16">
        <v>8</v>
      </c>
      <c r="IE12" s="18"/>
      <c r="IF12" s="18"/>
      <c r="IG12" s="18"/>
      <c r="IH12" s="18"/>
      <c r="II12" s="18"/>
    </row>
    <row r="13" spans="1:243" s="21" customFormat="1" ht="16.5" customHeight="1">
      <c r="A13" s="33">
        <v>1</v>
      </c>
      <c r="B13" s="34" t="s">
        <v>103</v>
      </c>
      <c r="C13" s="35"/>
      <c r="D13" s="78"/>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A13" s="21">
        <v>1</v>
      </c>
      <c r="IB13" s="21" t="s">
        <v>103</v>
      </c>
      <c r="IE13" s="22"/>
      <c r="IF13" s="22" t="s">
        <v>33</v>
      </c>
      <c r="IG13" s="22" t="s">
        <v>34</v>
      </c>
      <c r="IH13" s="22">
        <v>10</v>
      </c>
      <c r="II13" s="22" t="s">
        <v>35</v>
      </c>
    </row>
    <row r="14" spans="1:243" s="21" customFormat="1" ht="63">
      <c r="A14" s="33">
        <v>1.01</v>
      </c>
      <c r="B14" s="34" t="s">
        <v>104</v>
      </c>
      <c r="C14" s="35"/>
      <c r="D14" s="75">
        <v>8</v>
      </c>
      <c r="E14" s="66" t="s">
        <v>47</v>
      </c>
      <c r="F14" s="76">
        <v>1712.45</v>
      </c>
      <c r="G14" s="39"/>
      <c r="H14" s="39"/>
      <c r="I14" s="40" t="s">
        <v>36</v>
      </c>
      <c r="J14" s="41">
        <f>IF(I14="Less(-)",-1,1)</f>
        <v>1</v>
      </c>
      <c r="K14" s="39" t="s">
        <v>37</v>
      </c>
      <c r="L14" s="39" t="s">
        <v>4</v>
      </c>
      <c r="M14" s="42"/>
      <c r="N14" s="56"/>
      <c r="O14" s="56"/>
      <c r="P14" s="57"/>
      <c r="Q14" s="56"/>
      <c r="R14" s="56"/>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61">
        <f>total_amount_ba($B$2,$D$2,D14,F14,J14,K14,M14)</f>
        <v>13699.6</v>
      </c>
      <c r="BB14" s="64">
        <f>BA14+SUM(N14:AZ14)</f>
        <v>13699.6</v>
      </c>
      <c r="BC14" s="74" t="str">
        <f>SpellNumber(L14,BB14)</f>
        <v>INR  Thirteen Thousand Six Hundred &amp; Ninety Nine  and Paise Sixty Only</v>
      </c>
      <c r="IA14" s="21">
        <v>1.01</v>
      </c>
      <c r="IB14" s="21" t="s">
        <v>104</v>
      </c>
      <c r="ID14" s="21">
        <v>8</v>
      </c>
      <c r="IE14" s="22" t="s">
        <v>47</v>
      </c>
      <c r="IF14" s="22"/>
      <c r="IG14" s="22"/>
      <c r="IH14" s="22"/>
      <c r="II14" s="22"/>
    </row>
    <row r="15" spans="1:243" s="21" customFormat="1" ht="15.75">
      <c r="A15" s="33">
        <v>2</v>
      </c>
      <c r="B15" s="34" t="s">
        <v>105</v>
      </c>
      <c r="C15" s="35"/>
      <c r="D15" s="78"/>
      <c r="E15" s="78"/>
      <c r="F15" s="78"/>
      <c r="G15" s="78"/>
      <c r="H15" s="78"/>
      <c r="I15" s="78"/>
      <c r="J15" s="78"/>
      <c r="K15" s="78"/>
      <c r="L15" s="78"/>
      <c r="M15" s="78"/>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IA15" s="21">
        <v>2</v>
      </c>
      <c r="IB15" s="21" t="s">
        <v>105</v>
      </c>
      <c r="IE15" s="22"/>
      <c r="IF15" s="22"/>
      <c r="IG15" s="22"/>
      <c r="IH15" s="22"/>
      <c r="II15" s="22"/>
    </row>
    <row r="16" spans="1:243" s="21" customFormat="1" ht="63" customHeight="1">
      <c r="A16" s="33">
        <v>2.01</v>
      </c>
      <c r="B16" s="34" t="s">
        <v>106</v>
      </c>
      <c r="C16" s="35"/>
      <c r="D16" s="78"/>
      <c r="E16" s="78"/>
      <c r="F16" s="78"/>
      <c r="G16" s="78"/>
      <c r="H16" s="78"/>
      <c r="I16" s="78"/>
      <c r="J16" s="78"/>
      <c r="K16" s="78"/>
      <c r="L16" s="78"/>
      <c r="M16" s="78"/>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IA16" s="21">
        <v>2.01</v>
      </c>
      <c r="IB16" s="21" t="s">
        <v>106</v>
      </c>
      <c r="IE16" s="22"/>
      <c r="IF16" s="22"/>
      <c r="IG16" s="22"/>
      <c r="IH16" s="22"/>
      <c r="II16" s="22"/>
    </row>
    <row r="17" spans="1:243" s="21" customFormat="1" ht="78.75">
      <c r="A17" s="33">
        <v>2.02</v>
      </c>
      <c r="B17" s="34" t="s">
        <v>107</v>
      </c>
      <c r="C17" s="35"/>
      <c r="D17" s="75">
        <v>2</v>
      </c>
      <c r="E17" s="66" t="s">
        <v>47</v>
      </c>
      <c r="F17" s="76">
        <v>5952.3</v>
      </c>
      <c r="G17" s="49"/>
      <c r="H17" s="43"/>
      <c r="I17" s="44" t="s">
        <v>36</v>
      </c>
      <c r="J17" s="45">
        <f>IF(I17="Less(-)",-1,1)</f>
        <v>1</v>
      </c>
      <c r="K17" s="43" t="s">
        <v>37</v>
      </c>
      <c r="L17" s="43" t="s">
        <v>4</v>
      </c>
      <c r="M17" s="46"/>
      <c r="N17" s="58"/>
      <c r="O17" s="58"/>
      <c r="P17" s="59"/>
      <c r="Q17" s="58"/>
      <c r="R17" s="58"/>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5">
        <f>total_amount_ba($B$2,$D$2,D17,F17,J17,K17,M17)</f>
        <v>11904.6</v>
      </c>
      <c r="BB17" s="62">
        <f>BA17+SUM(N17:AZ17)</f>
        <v>11904.6</v>
      </c>
      <c r="BC17" s="74" t="str">
        <f>SpellNumber(L17,BB17)</f>
        <v>INR  Eleven Thousand Nine Hundred &amp; Four  and Paise Sixty Only</v>
      </c>
      <c r="IA17" s="21">
        <v>2.02</v>
      </c>
      <c r="IB17" s="21" t="s">
        <v>107</v>
      </c>
      <c r="ID17" s="21">
        <v>2</v>
      </c>
      <c r="IE17" s="22" t="s">
        <v>47</v>
      </c>
      <c r="IF17" s="22"/>
      <c r="IG17" s="22"/>
      <c r="IH17" s="22"/>
      <c r="II17" s="22"/>
    </row>
    <row r="18" spans="1:243" s="21" customFormat="1" ht="160.5" customHeight="1">
      <c r="A18" s="52">
        <v>2.03</v>
      </c>
      <c r="B18" s="34" t="s">
        <v>108</v>
      </c>
      <c r="C18" s="35"/>
      <c r="D18" s="75">
        <v>10</v>
      </c>
      <c r="E18" s="66" t="s">
        <v>45</v>
      </c>
      <c r="F18" s="76">
        <v>538.4</v>
      </c>
      <c r="G18" s="39"/>
      <c r="H18" s="39"/>
      <c r="I18" s="40" t="s">
        <v>36</v>
      </c>
      <c r="J18" s="41">
        <f>IF(I18="Less(-)",-1,1)</f>
        <v>1</v>
      </c>
      <c r="K18" s="39" t="s">
        <v>37</v>
      </c>
      <c r="L18" s="39" t="s">
        <v>4</v>
      </c>
      <c r="M18" s="42"/>
      <c r="N18" s="56"/>
      <c r="O18" s="56"/>
      <c r="P18" s="57"/>
      <c r="Q18" s="56"/>
      <c r="R18" s="56"/>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61">
        <f>total_amount_ba($B$2,$D$2,D18,F18,J18,K18,M18)</f>
        <v>5384</v>
      </c>
      <c r="BB18" s="64">
        <f>BA18+SUM(N18:AZ18)</f>
        <v>5384</v>
      </c>
      <c r="BC18" s="74" t="str">
        <f>SpellNumber(L18,BB18)</f>
        <v>INR  Five Thousand Three Hundred &amp; Eighty Four  Only</v>
      </c>
      <c r="IA18" s="21">
        <v>2.03</v>
      </c>
      <c r="IB18" s="21" t="s">
        <v>108</v>
      </c>
      <c r="ID18" s="21">
        <v>10</v>
      </c>
      <c r="IE18" s="22" t="s">
        <v>45</v>
      </c>
      <c r="IF18" s="22"/>
      <c r="IG18" s="22"/>
      <c r="IH18" s="22"/>
      <c r="II18" s="22"/>
    </row>
    <row r="19" spans="1:243" s="21" customFormat="1" ht="18" customHeight="1">
      <c r="A19" s="52">
        <v>3</v>
      </c>
      <c r="B19" s="34" t="s">
        <v>109</v>
      </c>
      <c r="C19" s="35"/>
      <c r="D19" s="78"/>
      <c r="E19" s="78"/>
      <c r="F19" s="78"/>
      <c r="G19" s="78"/>
      <c r="H19" s="78"/>
      <c r="I19" s="78"/>
      <c r="J19" s="78"/>
      <c r="K19" s="78"/>
      <c r="L19" s="78"/>
      <c r="M19" s="78"/>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IA19" s="21">
        <v>3</v>
      </c>
      <c r="IB19" s="21" t="s">
        <v>109</v>
      </c>
      <c r="IE19" s="22"/>
      <c r="IF19" s="22"/>
      <c r="IG19" s="22"/>
      <c r="IH19" s="22"/>
      <c r="II19" s="22"/>
    </row>
    <row r="20" spans="1:243" s="21" customFormat="1" ht="174" customHeight="1">
      <c r="A20" s="52">
        <v>3.01</v>
      </c>
      <c r="B20" s="34" t="s">
        <v>110</v>
      </c>
      <c r="C20" s="35"/>
      <c r="D20" s="75">
        <v>0.9</v>
      </c>
      <c r="E20" s="66" t="s">
        <v>47</v>
      </c>
      <c r="F20" s="76">
        <v>8560.98</v>
      </c>
      <c r="G20" s="39"/>
      <c r="H20" s="39"/>
      <c r="I20" s="40" t="s">
        <v>36</v>
      </c>
      <c r="J20" s="41">
        <f>IF(I20="Less(-)",-1,1)</f>
        <v>1</v>
      </c>
      <c r="K20" s="39" t="s">
        <v>37</v>
      </c>
      <c r="L20" s="39" t="s">
        <v>4</v>
      </c>
      <c r="M20" s="42"/>
      <c r="N20" s="56"/>
      <c r="O20" s="56"/>
      <c r="P20" s="57"/>
      <c r="Q20" s="56"/>
      <c r="R20" s="56"/>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61">
        <f>total_amount_ba($B$2,$D$2,D20,F20,J20,K20,M20)</f>
        <v>7704.88</v>
      </c>
      <c r="BB20" s="64">
        <f>BA20+SUM(N20:AZ20)</f>
        <v>7704.88</v>
      </c>
      <c r="BC20" s="74" t="str">
        <f>SpellNumber(L20,BB20)</f>
        <v>INR  Seven Thousand Seven Hundred &amp; Four  and Paise Eighty Eight Only</v>
      </c>
      <c r="IA20" s="21">
        <v>3.01</v>
      </c>
      <c r="IB20" s="21" t="s">
        <v>110</v>
      </c>
      <c r="ID20" s="21">
        <v>0.9</v>
      </c>
      <c r="IE20" s="22" t="s">
        <v>47</v>
      </c>
      <c r="IF20" s="22"/>
      <c r="IG20" s="22"/>
      <c r="IH20" s="22"/>
      <c r="II20" s="22"/>
    </row>
    <row r="21" spans="1:243" s="21" customFormat="1" ht="31.5" customHeight="1">
      <c r="A21" s="52">
        <v>3.02</v>
      </c>
      <c r="B21" s="34" t="s">
        <v>111</v>
      </c>
      <c r="C21" s="35"/>
      <c r="D21" s="78"/>
      <c r="E21" s="78"/>
      <c r="F21" s="78"/>
      <c r="G21" s="78"/>
      <c r="H21" s="78"/>
      <c r="I21" s="78"/>
      <c r="J21" s="78"/>
      <c r="K21" s="78"/>
      <c r="L21" s="78"/>
      <c r="M21" s="78"/>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IA21" s="21">
        <v>3.02</v>
      </c>
      <c r="IB21" s="21" t="s">
        <v>111</v>
      </c>
      <c r="IE21" s="22"/>
      <c r="IF21" s="22"/>
      <c r="IG21" s="22"/>
      <c r="IH21" s="22"/>
      <c r="II21" s="22"/>
    </row>
    <row r="22" spans="1:243" s="21" customFormat="1" ht="33.75" customHeight="1">
      <c r="A22" s="52">
        <v>3.03</v>
      </c>
      <c r="B22" s="34" t="s">
        <v>112</v>
      </c>
      <c r="C22" s="35"/>
      <c r="D22" s="75">
        <v>10</v>
      </c>
      <c r="E22" s="66" t="s">
        <v>45</v>
      </c>
      <c r="F22" s="76">
        <v>607.67</v>
      </c>
      <c r="G22" s="39"/>
      <c r="H22" s="39"/>
      <c r="I22" s="40" t="s">
        <v>36</v>
      </c>
      <c r="J22" s="41">
        <f>IF(I22="Less(-)",-1,1)</f>
        <v>1</v>
      </c>
      <c r="K22" s="39" t="s">
        <v>37</v>
      </c>
      <c r="L22" s="39" t="s">
        <v>4</v>
      </c>
      <c r="M22" s="42"/>
      <c r="N22" s="56"/>
      <c r="O22" s="56"/>
      <c r="P22" s="57"/>
      <c r="Q22" s="56"/>
      <c r="R22" s="56"/>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61">
        <f>total_amount_ba($B$2,$D$2,D22,F22,J22,K22,M22)</f>
        <v>6076.7</v>
      </c>
      <c r="BB22" s="64">
        <f>BA22+SUM(N22:AZ22)</f>
        <v>6076.7</v>
      </c>
      <c r="BC22" s="74" t="str">
        <f>SpellNumber(L22,BB22)</f>
        <v>INR  Six Thousand  &amp;Seventy Six  and Paise Seventy Only</v>
      </c>
      <c r="IA22" s="21">
        <v>3.03</v>
      </c>
      <c r="IB22" s="21" t="s">
        <v>112</v>
      </c>
      <c r="ID22" s="21">
        <v>10</v>
      </c>
      <c r="IE22" s="22" t="s">
        <v>45</v>
      </c>
      <c r="IF22" s="22"/>
      <c r="IG22" s="22"/>
      <c r="IH22" s="22"/>
      <c r="II22" s="22"/>
    </row>
    <row r="23" spans="1:243" s="21" customFormat="1" ht="60.75" customHeight="1">
      <c r="A23" s="52">
        <v>3.04</v>
      </c>
      <c r="B23" s="34" t="s">
        <v>113</v>
      </c>
      <c r="C23" s="35"/>
      <c r="D23" s="78"/>
      <c r="E23" s="78"/>
      <c r="F23" s="78"/>
      <c r="G23" s="78"/>
      <c r="H23" s="78"/>
      <c r="I23" s="78"/>
      <c r="J23" s="78"/>
      <c r="K23" s="78"/>
      <c r="L23" s="78"/>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A23" s="21">
        <v>3.04</v>
      </c>
      <c r="IB23" s="21" t="s">
        <v>113</v>
      </c>
      <c r="IE23" s="22"/>
      <c r="IF23" s="22"/>
      <c r="IG23" s="22"/>
      <c r="IH23" s="22"/>
      <c r="II23" s="22"/>
    </row>
    <row r="24" spans="1:243" s="21" customFormat="1" ht="33.75" customHeight="1">
      <c r="A24" s="52">
        <v>3.05</v>
      </c>
      <c r="B24" s="34" t="s">
        <v>114</v>
      </c>
      <c r="C24" s="35"/>
      <c r="D24" s="75">
        <v>90</v>
      </c>
      <c r="E24" s="66" t="s">
        <v>48</v>
      </c>
      <c r="F24" s="76">
        <v>73.21</v>
      </c>
      <c r="G24" s="39"/>
      <c r="H24" s="39"/>
      <c r="I24" s="40" t="s">
        <v>36</v>
      </c>
      <c r="J24" s="41">
        <f>IF(I24="Less(-)",-1,1)</f>
        <v>1</v>
      </c>
      <c r="K24" s="39" t="s">
        <v>37</v>
      </c>
      <c r="L24" s="39" t="s">
        <v>4</v>
      </c>
      <c r="M24" s="42"/>
      <c r="N24" s="56"/>
      <c r="O24" s="56"/>
      <c r="P24" s="57"/>
      <c r="Q24" s="56"/>
      <c r="R24" s="56"/>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61">
        <f>total_amount_ba($B$2,$D$2,D24,F24,J24,K24,M24)</f>
        <v>6588.9</v>
      </c>
      <c r="BB24" s="64">
        <f>BA24+SUM(N24:AZ24)</f>
        <v>6588.9</v>
      </c>
      <c r="BC24" s="74" t="str">
        <f>SpellNumber(L24,BB24)</f>
        <v>INR  Six Thousand Five Hundred &amp; Eighty Eight  and Paise Ninety Only</v>
      </c>
      <c r="IA24" s="21">
        <v>3.05</v>
      </c>
      <c r="IB24" s="21" t="s">
        <v>114</v>
      </c>
      <c r="ID24" s="21">
        <v>90</v>
      </c>
      <c r="IE24" s="22" t="s">
        <v>48</v>
      </c>
      <c r="IF24" s="22"/>
      <c r="IG24" s="22"/>
      <c r="IH24" s="22"/>
      <c r="II24" s="22"/>
    </row>
    <row r="25" spans="1:243" s="21" customFormat="1" ht="33.75" customHeight="1">
      <c r="A25" s="52">
        <v>4</v>
      </c>
      <c r="B25" s="34" t="s">
        <v>115</v>
      </c>
      <c r="C25" s="35"/>
      <c r="D25" s="78"/>
      <c r="E25" s="78"/>
      <c r="F25" s="78"/>
      <c r="G25" s="78"/>
      <c r="H25" s="78"/>
      <c r="I25" s="78"/>
      <c r="J25" s="78"/>
      <c r="K25" s="78"/>
      <c r="L25" s="78"/>
      <c r="M25" s="7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IA25" s="21">
        <v>4</v>
      </c>
      <c r="IB25" s="21" t="s">
        <v>115</v>
      </c>
      <c r="IE25" s="22"/>
      <c r="IF25" s="22"/>
      <c r="IG25" s="22"/>
      <c r="IH25" s="22"/>
      <c r="II25" s="22"/>
    </row>
    <row r="26" spans="1:243" s="21" customFormat="1" ht="60.75" customHeight="1">
      <c r="A26" s="52">
        <v>4.01</v>
      </c>
      <c r="B26" s="34" t="s">
        <v>116</v>
      </c>
      <c r="C26" s="35"/>
      <c r="D26" s="78"/>
      <c r="E26" s="78"/>
      <c r="F26" s="78"/>
      <c r="G26" s="78"/>
      <c r="H26" s="78"/>
      <c r="I26" s="78"/>
      <c r="J26" s="78"/>
      <c r="K26" s="78"/>
      <c r="L26" s="78"/>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IA26" s="21">
        <v>4.01</v>
      </c>
      <c r="IB26" s="21" t="s">
        <v>116</v>
      </c>
      <c r="IE26" s="22"/>
      <c r="IF26" s="22"/>
      <c r="IG26" s="22"/>
      <c r="IH26" s="22"/>
      <c r="II26" s="22"/>
    </row>
    <row r="27" spans="1:243" s="21" customFormat="1" ht="30.75" customHeight="1">
      <c r="A27" s="52">
        <v>4.02</v>
      </c>
      <c r="B27" s="34" t="s">
        <v>117</v>
      </c>
      <c r="C27" s="35"/>
      <c r="D27" s="75">
        <v>2.5</v>
      </c>
      <c r="E27" s="66" t="s">
        <v>47</v>
      </c>
      <c r="F27" s="76">
        <v>6655.37</v>
      </c>
      <c r="G27" s="39"/>
      <c r="H27" s="39"/>
      <c r="I27" s="40" t="s">
        <v>36</v>
      </c>
      <c r="J27" s="41">
        <f>IF(I27="Less(-)",-1,1)</f>
        <v>1</v>
      </c>
      <c r="K27" s="39" t="s">
        <v>37</v>
      </c>
      <c r="L27" s="39" t="s">
        <v>4</v>
      </c>
      <c r="M27" s="42"/>
      <c r="N27" s="56"/>
      <c r="O27" s="56"/>
      <c r="P27" s="57"/>
      <c r="Q27" s="56"/>
      <c r="R27" s="56"/>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61">
        <f>total_amount_ba($B$2,$D$2,D27,F27,J27,K27,M27)</f>
        <v>16638.43</v>
      </c>
      <c r="BB27" s="64">
        <f>BA27+SUM(N27:AZ27)</f>
        <v>16638.43</v>
      </c>
      <c r="BC27" s="74" t="str">
        <f>SpellNumber(L27,BB27)</f>
        <v>INR  Sixteen Thousand Six Hundred &amp; Thirty Eight  and Paise Forty Three Only</v>
      </c>
      <c r="IA27" s="21">
        <v>4.02</v>
      </c>
      <c r="IB27" s="21" t="s">
        <v>117</v>
      </c>
      <c r="ID27" s="21">
        <v>2.5</v>
      </c>
      <c r="IE27" s="22" t="s">
        <v>47</v>
      </c>
      <c r="IF27" s="22"/>
      <c r="IG27" s="22"/>
      <c r="IH27" s="22"/>
      <c r="II27" s="22"/>
    </row>
    <row r="28" spans="1:243" s="21" customFormat="1" ht="63" customHeight="1">
      <c r="A28" s="60">
        <v>4.03</v>
      </c>
      <c r="B28" s="34" t="s">
        <v>118</v>
      </c>
      <c r="C28" s="35"/>
      <c r="D28" s="78"/>
      <c r="E28" s="78"/>
      <c r="F28" s="78"/>
      <c r="G28" s="78"/>
      <c r="H28" s="78"/>
      <c r="I28" s="78"/>
      <c r="J28" s="78"/>
      <c r="K28" s="78"/>
      <c r="L28" s="78"/>
      <c r="M28" s="78"/>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IA28" s="21">
        <v>4.03</v>
      </c>
      <c r="IB28" s="21" t="s">
        <v>118</v>
      </c>
      <c r="IE28" s="22"/>
      <c r="IF28" s="22"/>
      <c r="IG28" s="22"/>
      <c r="IH28" s="22"/>
      <c r="II28" s="22"/>
    </row>
    <row r="29" spans="1:243" s="21" customFormat="1" ht="33.75" customHeight="1">
      <c r="A29" s="52">
        <v>4.04</v>
      </c>
      <c r="B29" s="34" t="s">
        <v>119</v>
      </c>
      <c r="C29" s="35"/>
      <c r="D29" s="75">
        <v>3</v>
      </c>
      <c r="E29" s="66" t="s">
        <v>45</v>
      </c>
      <c r="F29" s="76">
        <v>817.27</v>
      </c>
      <c r="G29" s="39"/>
      <c r="H29" s="39"/>
      <c r="I29" s="40" t="s">
        <v>36</v>
      </c>
      <c r="J29" s="41">
        <f>IF(I29="Less(-)",-1,1)</f>
        <v>1</v>
      </c>
      <c r="K29" s="39" t="s">
        <v>37</v>
      </c>
      <c r="L29" s="39" t="s">
        <v>4</v>
      </c>
      <c r="M29" s="42"/>
      <c r="N29" s="56"/>
      <c r="O29" s="56"/>
      <c r="P29" s="57"/>
      <c r="Q29" s="56"/>
      <c r="R29" s="56"/>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61">
        <f>total_amount_ba($B$2,$D$2,D29,F29,J29,K29,M29)</f>
        <v>2451.81</v>
      </c>
      <c r="BB29" s="64">
        <f>BA29+SUM(N29:AZ29)</f>
        <v>2451.81</v>
      </c>
      <c r="BC29" s="63" t="str">
        <f>SpellNumber(L29,BB29)</f>
        <v>INR  Two Thousand Four Hundred &amp; Fifty One  and Paise Eighty One Only</v>
      </c>
      <c r="IA29" s="21">
        <v>4.04</v>
      </c>
      <c r="IB29" s="21" t="s">
        <v>119</v>
      </c>
      <c r="ID29" s="21">
        <v>3</v>
      </c>
      <c r="IE29" s="22" t="s">
        <v>45</v>
      </c>
      <c r="IF29" s="22"/>
      <c r="IG29" s="22"/>
      <c r="IH29" s="22"/>
      <c r="II29" s="22"/>
    </row>
    <row r="30" spans="1:243" s="21" customFormat="1" ht="77.25" customHeight="1">
      <c r="A30" s="52">
        <v>4.05</v>
      </c>
      <c r="B30" s="34" t="s">
        <v>120</v>
      </c>
      <c r="C30" s="35"/>
      <c r="D30" s="75">
        <v>12.5</v>
      </c>
      <c r="E30" s="66" t="s">
        <v>98</v>
      </c>
      <c r="F30" s="76">
        <v>45.59</v>
      </c>
      <c r="G30" s="39"/>
      <c r="H30" s="39"/>
      <c r="I30" s="40" t="s">
        <v>36</v>
      </c>
      <c r="J30" s="41">
        <f>IF(I30="Less(-)",-1,1)</f>
        <v>1</v>
      </c>
      <c r="K30" s="39" t="s">
        <v>37</v>
      </c>
      <c r="L30" s="39" t="s">
        <v>4</v>
      </c>
      <c r="M30" s="42"/>
      <c r="N30" s="56"/>
      <c r="O30" s="56"/>
      <c r="P30" s="57"/>
      <c r="Q30" s="56"/>
      <c r="R30" s="56"/>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61">
        <f>total_amount_ba($B$2,$D$2,D30,F30,J30,K30,M30)</f>
        <v>569.88</v>
      </c>
      <c r="BB30" s="64">
        <f>BA30+SUM(N30:AZ30)</f>
        <v>569.88</v>
      </c>
      <c r="BC30" s="63" t="str">
        <f>SpellNumber(L30,BB30)</f>
        <v>INR  Five Hundred &amp; Sixty Nine  and Paise Eighty Eight Only</v>
      </c>
      <c r="IA30" s="21">
        <v>4.05</v>
      </c>
      <c r="IB30" s="21" t="s">
        <v>120</v>
      </c>
      <c r="ID30" s="21">
        <v>12.5</v>
      </c>
      <c r="IE30" s="22" t="s">
        <v>98</v>
      </c>
      <c r="IF30" s="22"/>
      <c r="IG30" s="22"/>
      <c r="IH30" s="22"/>
      <c r="II30" s="22"/>
    </row>
    <row r="31" spans="1:243" s="21" customFormat="1" ht="17.25" customHeight="1">
      <c r="A31" s="52">
        <v>5</v>
      </c>
      <c r="B31" s="34" t="s">
        <v>65</v>
      </c>
      <c r="C31" s="35"/>
      <c r="D31" s="78"/>
      <c r="E31" s="78"/>
      <c r="F31" s="78"/>
      <c r="G31" s="78"/>
      <c r="H31" s="78"/>
      <c r="I31" s="78"/>
      <c r="J31" s="78"/>
      <c r="K31" s="78"/>
      <c r="L31" s="78"/>
      <c r="M31" s="78"/>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IA31" s="21">
        <v>5</v>
      </c>
      <c r="IB31" s="21" t="s">
        <v>65</v>
      </c>
      <c r="IE31" s="22"/>
      <c r="IF31" s="22"/>
      <c r="IG31" s="22"/>
      <c r="IH31" s="22"/>
      <c r="II31" s="22"/>
    </row>
    <row r="32" spans="1:243" s="21" customFormat="1" ht="189.75" customHeight="1">
      <c r="A32" s="52">
        <v>5.01</v>
      </c>
      <c r="B32" s="34" t="s">
        <v>66</v>
      </c>
      <c r="C32" s="35"/>
      <c r="D32" s="78"/>
      <c r="E32" s="78"/>
      <c r="F32" s="78"/>
      <c r="G32" s="78"/>
      <c r="H32" s="78"/>
      <c r="I32" s="78"/>
      <c r="J32" s="78"/>
      <c r="K32" s="78"/>
      <c r="L32" s="78"/>
      <c r="M32" s="78"/>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IA32" s="21">
        <v>5.01</v>
      </c>
      <c r="IB32" s="21" t="s">
        <v>66</v>
      </c>
      <c r="IE32" s="22"/>
      <c r="IF32" s="22"/>
      <c r="IG32" s="22"/>
      <c r="IH32" s="22"/>
      <c r="II32" s="22"/>
    </row>
    <row r="33" spans="1:243" s="21" customFormat="1" ht="33.75" customHeight="1">
      <c r="A33" s="52">
        <v>5.02</v>
      </c>
      <c r="B33" s="34" t="s">
        <v>121</v>
      </c>
      <c r="C33" s="35"/>
      <c r="D33" s="78"/>
      <c r="E33" s="78"/>
      <c r="F33" s="78"/>
      <c r="G33" s="78"/>
      <c r="H33" s="78"/>
      <c r="I33" s="78"/>
      <c r="J33" s="78"/>
      <c r="K33" s="78"/>
      <c r="L33" s="78"/>
      <c r="M33" s="78"/>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IA33" s="21">
        <v>5.02</v>
      </c>
      <c r="IB33" s="21" t="s">
        <v>121</v>
      </c>
      <c r="IE33" s="22"/>
      <c r="IF33" s="22"/>
      <c r="IG33" s="22"/>
      <c r="IH33" s="22"/>
      <c r="II33" s="22"/>
    </row>
    <row r="34" spans="1:243" s="21" customFormat="1" ht="33.75" customHeight="1">
      <c r="A34" s="52">
        <v>5.03</v>
      </c>
      <c r="B34" s="34" t="s">
        <v>67</v>
      </c>
      <c r="C34" s="35"/>
      <c r="D34" s="75">
        <v>5.5</v>
      </c>
      <c r="E34" s="66" t="s">
        <v>45</v>
      </c>
      <c r="F34" s="76">
        <v>2238.19</v>
      </c>
      <c r="G34" s="39"/>
      <c r="H34" s="39"/>
      <c r="I34" s="40" t="s">
        <v>36</v>
      </c>
      <c r="J34" s="41">
        <f>IF(I34="Less(-)",-1,1)</f>
        <v>1</v>
      </c>
      <c r="K34" s="39" t="s">
        <v>37</v>
      </c>
      <c r="L34" s="39" t="s">
        <v>4</v>
      </c>
      <c r="M34" s="42"/>
      <c r="N34" s="56"/>
      <c r="O34" s="56"/>
      <c r="P34" s="57"/>
      <c r="Q34" s="56"/>
      <c r="R34" s="56"/>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61">
        <f>total_amount_ba($B$2,$D$2,D34,F34,J34,K34,M34)</f>
        <v>12310.05</v>
      </c>
      <c r="BB34" s="64">
        <f>BA34+SUM(N34:AZ34)</f>
        <v>12310.05</v>
      </c>
      <c r="BC34" s="74" t="str">
        <f>SpellNumber(L34,BB34)</f>
        <v>INR  Twelve Thousand Three Hundred &amp; Ten  and Paise Five Only</v>
      </c>
      <c r="IA34" s="21">
        <v>5.03</v>
      </c>
      <c r="IB34" s="21" t="s">
        <v>67</v>
      </c>
      <c r="ID34" s="21">
        <v>5.5</v>
      </c>
      <c r="IE34" s="22" t="s">
        <v>45</v>
      </c>
      <c r="IF34" s="22"/>
      <c r="IG34" s="22"/>
      <c r="IH34" s="22"/>
      <c r="II34" s="22"/>
    </row>
    <row r="35" spans="1:243" s="21" customFormat="1" ht="33" customHeight="1">
      <c r="A35" s="52">
        <v>5.04</v>
      </c>
      <c r="B35" s="34" t="s">
        <v>68</v>
      </c>
      <c r="C35" s="35"/>
      <c r="D35" s="78"/>
      <c r="E35" s="78"/>
      <c r="F35" s="78"/>
      <c r="G35" s="78"/>
      <c r="H35" s="78"/>
      <c r="I35" s="78"/>
      <c r="J35" s="78"/>
      <c r="K35" s="78"/>
      <c r="L35" s="78"/>
      <c r="M35" s="78"/>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IA35" s="21">
        <v>5.04</v>
      </c>
      <c r="IB35" s="21" t="s">
        <v>68</v>
      </c>
      <c r="IE35" s="22"/>
      <c r="IF35" s="22"/>
      <c r="IG35" s="22"/>
      <c r="IH35" s="22"/>
      <c r="II35" s="22"/>
    </row>
    <row r="36" spans="1:243" s="21" customFormat="1" ht="33.75" customHeight="1">
      <c r="A36" s="52">
        <v>5.05</v>
      </c>
      <c r="B36" s="34" t="s">
        <v>69</v>
      </c>
      <c r="C36" s="35"/>
      <c r="D36" s="75">
        <v>8.5</v>
      </c>
      <c r="E36" s="66" t="s">
        <v>98</v>
      </c>
      <c r="F36" s="76">
        <v>193.2</v>
      </c>
      <c r="G36" s="39"/>
      <c r="H36" s="39"/>
      <c r="I36" s="40" t="s">
        <v>36</v>
      </c>
      <c r="J36" s="41">
        <f>IF(I36="Less(-)",-1,1)</f>
        <v>1</v>
      </c>
      <c r="K36" s="39" t="s">
        <v>37</v>
      </c>
      <c r="L36" s="39" t="s">
        <v>4</v>
      </c>
      <c r="M36" s="42"/>
      <c r="N36" s="56"/>
      <c r="O36" s="56"/>
      <c r="P36" s="57"/>
      <c r="Q36" s="56"/>
      <c r="R36" s="56"/>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61">
        <f>total_amount_ba($B$2,$D$2,D36,F36,J36,K36,M36)</f>
        <v>1642.2</v>
      </c>
      <c r="BB36" s="64">
        <f>BA36+SUM(N36:AZ36)</f>
        <v>1642.2</v>
      </c>
      <c r="BC36" s="74" t="str">
        <f>SpellNumber(L36,BB36)</f>
        <v>INR  One Thousand Six Hundred &amp; Forty Two  and Paise Twenty Only</v>
      </c>
      <c r="IA36" s="21">
        <v>5.05</v>
      </c>
      <c r="IB36" s="21" t="s">
        <v>69</v>
      </c>
      <c r="ID36" s="21">
        <v>8.5</v>
      </c>
      <c r="IE36" s="22" t="s">
        <v>98</v>
      </c>
      <c r="IF36" s="22"/>
      <c r="IG36" s="22"/>
      <c r="IH36" s="22"/>
      <c r="II36" s="22"/>
    </row>
    <row r="37" spans="1:243" s="21" customFormat="1" ht="114" customHeight="1">
      <c r="A37" s="52">
        <v>5.06</v>
      </c>
      <c r="B37" s="34" t="s">
        <v>70</v>
      </c>
      <c r="C37" s="35"/>
      <c r="D37" s="75">
        <v>2</v>
      </c>
      <c r="E37" s="66" t="s">
        <v>49</v>
      </c>
      <c r="F37" s="76">
        <v>644.06</v>
      </c>
      <c r="G37" s="39"/>
      <c r="H37" s="39"/>
      <c r="I37" s="40" t="s">
        <v>36</v>
      </c>
      <c r="J37" s="41">
        <f>IF(I37="Less(-)",-1,1)</f>
        <v>1</v>
      </c>
      <c r="K37" s="39" t="s">
        <v>37</v>
      </c>
      <c r="L37" s="39" t="s">
        <v>4</v>
      </c>
      <c r="M37" s="42"/>
      <c r="N37" s="56"/>
      <c r="O37" s="56"/>
      <c r="P37" s="57"/>
      <c r="Q37" s="56"/>
      <c r="R37" s="56"/>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61">
        <f>total_amount_ba($B$2,$D$2,D37,F37,J37,K37,M37)</f>
        <v>1288.12</v>
      </c>
      <c r="BB37" s="64">
        <f>BA37+SUM(N37:AZ37)</f>
        <v>1288.12</v>
      </c>
      <c r="BC37" s="74" t="str">
        <f>SpellNumber(L37,BB37)</f>
        <v>INR  One Thousand Two Hundred &amp; Eighty Eight  and Paise Twelve Only</v>
      </c>
      <c r="IA37" s="21">
        <v>5.06</v>
      </c>
      <c r="IB37" s="21" t="s">
        <v>70</v>
      </c>
      <c r="ID37" s="21">
        <v>2</v>
      </c>
      <c r="IE37" s="22" t="s">
        <v>49</v>
      </c>
      <c r="IF37" s="22"/>
      <c r="IG37" s="22"/>
      <c r="IH37" s="22"/>
      <c r="II37" s="22"/>
    </row>
    <row r="38" spans="1:243" s="21" customFormat="1" ht="192" customHeight="1">
      <c r="A38" s="52">
        <v>5.07</v>
      </c>
      <c r="B38" s="34" t="s">
        <v>71</v>
      </c>
      <c r="C38" s="35"/>
      <c r="D38" s="75">
        <v>72.5</v>
      </c>
      <c r="E38" s="66" t="s">
        <v>45</v>
      </c>
      <c r="F38" s="76">
        <v>903.38</v>
      </c>
      <c r="G38" s="39"/>
      <c r="H38" s="39"/>
      <c r="I38" s="40" t="s">
        <v>36</v>
      </c>
      <c r="J38" s="41">
        <f>IF(I38="Less(-)",-1,1)</f>
        <v>1</v>
      </c>
      <c r="K38" s="39" t="s">
        <v>37</v>
      </c>
      <c r="L38" s="39" t="s">
        <v>4</v>
      </c>
      <c r="M38" s="42"/>
      <c r="N38" s="56"/>
      <c r="O38" s="56"/>
      <c r="P38" s="57"/>
      <c r="Q38" s="56"/>
      <c r="R38" s="56"/>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61">
        <f>total_amount_ba($B$2,$D$2,D38,F38,J38,K38,M38)</f>
        <v>65495.05</v>
      </c>
      <c r="BB38" s="64">
        <f>BA38+SUM(N38:AZ38)</f>
        <v>65495.05</v>
      </c>
      <c r="BC38" s="74" t="str">
        <f>SpellNumber(L38,BB38)</f>
        <v>INR  Sixty Five Thousand Four Hundred &amp; Ninety Five  and Paise Five Only</v>
      </c>
      <c r="IA38" s="21">
        <v>5.07</v>
      </c>
      <c r="IB38" s="21" t="s">
        <v>71</v>
      </c>
      <c r="ID38" s="21">
        <v>72.5</v>
      </c>
      <c r="IE38" s="22" t="s">
        <v>45</v>
      </c>
      <c r="IF38" s="22"/>
      <c r="IG38" s="22"/>
      <c r="IH38" s="22"/>
      <c r="II38" s="22"/>
    </row>
    <row r="39" spans="1:243" s="21" customFormat="1" ht="16.5" customHeight="1">
      <c r="A39" s="52">
        <v>6</v>
      </c>
      <c r="B39" s="34" t="s">
        <v>62</v>
      </c>
      <c r="C39" s="35"/>
      <c r="D39" s="78"/>
      <c r="E39" s="78"/>
      <c r="F39" s="78"/>
      <c r="G39" s="78"/>
      <c r="H39" s="78"/>
      <c r="I39" s="78"/>
      <c r="J39" s="78"/>
      <c r="K39" s="78"/>
      <c r="L39" s="78"/>
      <c r="M39" s="78"/>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IA39" s="21">
        <v>6</v>
      </c>
      <c r="IB39" s="21" t="s">
        <v>62</v>
      </c>
      <c r="IE39" s="22"/>
      <c r="IF39" s="22"/>
      <c r="IG39" s="22"/>
      <c r="IH39" s="22"/>
      <c r="II39" s="22"/>
    </row>
    <row r="40" spans="1:243" s="21" customFormat="1" ht="96" customHeight="1">
      <c r="A40" s="52">
        <v>6.01</v>
      </c>
      <c r="B40" s="34" t="s">
        <v>122</v>
      </c>
      <c r="C40" s="35"/>
      <c r="D40" s="78"/>
      <c r="E40" s="78"/>
      <c r="F40" s="78"/>
      <c r="G40" s="78"/>
      <c r="H40" s="78"/>
      <c r="I40" s="78"/>
      <c r="J40" s="78"/>
      <c r="K40" s="78"/>
      <c r="L40" s="78"/>
      <c r="M40" s="78"/>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IA40" s="21">
        <v>6.01</v>
      </c>
      <c r="IB40" s="21" t="s">
        <v>122</v>
      </c>
      <c r="IE40" s="22"/>
      <c r="IF40" s="22"/>
      <c r="IG40" s="22"/>
      <c r="IH40" s="22"/>
      <c r="II40" s="22"/>
    </row>
    <row r="41" spans="1:243" s="21" customFormat="1" ht="33.75" customHeight="1">
      <c r="A41" s="52">
        <v>6.02</v>
      </c>
      <c r="B41" s="34" t="s">
        <v>123</v>
      </c>
      <c r="C41" s="35"/>
      <c r="D41" s="75">
        <v>0.45</v>
      </c>
      <c r="E41" s="66" t="s">
        <v>47</v>
      </c>
      <c r="F41" s="76">
        <v>92351.78</v>
      </c>
      <c r="G41" s="39"/>
      <c r="H41" s="39"/>
      <c r="I41" s="40" t="s">
        <v>36</v>
      </c>
      <c r="J41" s="41">
        <f>IF(I41="Less(-)",-1,1)</f>
        <v>1</v>
      </c>
      <c r="K41" s="39" t="s">
        <v>37</v>
      </c>
      <c r="L41" s="39" t="s">
        <v>4</v>
      </c>
      <c r="M41" s="42"/>
      <c r="N41" s="56"/>
      <c r="O41" s="56"/>
      <c r="P41" s="57"/>
      <c r="Q41" s="56"/>
      <c r="R41" s="56"/>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61">
        <f>total_amount_ba($B$2,$D$2,D41,F41,J41,K41,M41)</f>
        <v>41558.3</v>
      </c>
      <c r="BB41" s="64">
        <f>BA41+SUM(N41:AZ41)</f>
        <v>41558.3</v>
      </c>
      <c r="BC41" s="74" t="str">
        <f>SpellNumber(L41,BB41)</f>
        <v>INR  Forty One Thousand Five Hundred &amp; Fifty Eight  and Paise Thirty Only</v>
      </c>
      <c r="IA41" s="21">
        <v>6.02</v>
      </c>
      <c r="IB41" s="21" t="s">
        <v>123</v>
      </c>
      <c r="ID41" s="21">
        <v>0.45</v>
      </c>
      <c r="IE41" s="22" t="s">
        <v>47</v>
      </c>
      <c r="IF41" s="22"/>
      <c r="IG41" s="22"/>
      <c r="IH41" s="22"/>
      <c r="II41" s="22"/>
    </row>
    <row r="42" spans="1:243" s="21" customFormat="1" ht="78.75" customHeight="1">
      <c r="A42" s="52">
        <v>6.03</v>
      </c>
      <c r="B42" s="34" t="s">
        <v>124</v>
      </c>
      <c r="C42" s="35"/>
      <c r="D42" s="78"/>
      <c r="E42" s="78"/>
      <c r="F42" s="78"/>
      <c r="G42" s="78"/>
      <c r="H42" s="78"/>
      <c r="I42" s="78"/>
      <c r="J42" s="78"/>
      <c r="K42" s="78"/>
      <c r="L42" s="78"/>
      <c r="M42" s="78"/>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IA42" s="21">
        <v>6.03</v>
      </c>
      <c r="IB42" s="21" t="s">
        <v>124</v>
      </c>
      <c r="IE42" s="22"/>
      <c r="IF42" s="22"/>
      <c r="IG42" s="22"/>
      <c r="IH42" s="22"/>
      <c r="II42" s="22"/>
    </row>
    <row r="43" spans="1:243" s="21" customFormat="1" ht="18" customHeight="1">
      <c r="A43" s="52">
        <v>6.04</v>
      </c>
      <c r="B43" s="34" t="s">
        <v>125</v>
      </c>
      <c r="C43" s="35"/>
      <c r="D43" s="78"/>
      <c r="E43" s="78"/>
      <c r="F43" s="78"/>
      <c r="G43" s="78"/>
      <c r="H43" s="78"/>
      <c r="I43" s="78"/>
      <c r="J43" s="78"/>
      <c r="K43" s="78"/>
      <c r="L43" s="78"/>
      <c r="M43" s="78"/>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IA43" s="21">
        <v>6.04</v>
      </c>
      <c r="IB43" s="21" t="s">
        <v>125</v>
      </c>
      <c r="IE43" s="22"/>
      <c r="IF43" s="22"/>
      <c r="IG43" s="22"/>
      <c r="IH43" s="22"/>
      <c r="II43" s="22"/>
    </row>
    <row r="44" spans="1:243" s="21" customFormat="1" ht="33.75" customHeight="1">
      <c r="A44" s="52">
        <v>6.05</v>
      </c>
      <c r="B44" s="34" t="s">
        <v>126</v>
      </c>
      <c r="C44" s="35"/>
      <c r="D44" s="75">
        <v>8</v>
      </c>
      <c r="E44" s="66" t="s">
        <v>45</v>
      </c>
      <c r="F44" s="76">
        <v>3817.4</v>
      </c>
      <c r="G44" s="39"/>
      <c r="H44" s="39"/>
      <c r="I44" s="40" t="s">
        <v>36</v>
      </c>
      <c r="J44" s="41">
        <f>IF(I44="Less(-)",-1,1)</f>
        <v>1</v>
      </c>
      <c r="K44" s="39" t="s">
        <v>37</v>
      </c>
      <c r="L44" s="39" t="s">
        <v>4</v>
      </c>
      <c r="M44" s="42"/>
      <c r="N44" s="56"/>
      <c r="O44" s="56"/>
      <c r="P44" s="57"/>
      <c r="Q44" s="56"/>
      <c r="R44" s="56"/>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61">
        <f>total_amount_ba($B$2,$D$2,D44,F44,J44,K44,M44)</f>
        <v>30539.2</v>
      </c>
      <c r="BB44" s="64">
        <f>BA44+SUM(N44:AZ44)</f>
        <v>30539.2</v>
      </c>
      <c r="BC44" s="74" t="str">
        <f>SpellNumber(L44,BB44)</f>
        <v>INR  Thirty Thousand Five Hundred &amp; Thirty Nine  and Paise Twenty Only</v>
      </c>
      <c r="IA44" s="21">
        <v>6.05</v>
      </c>
      <c r="IB44" s="21" t="s">
        <v>126</v>
      </c>
      <c r="ID44" s="21">
        <v>8</v>
      </c>
      <c r="IE44" s="22" t="s">
        <v>45</v>
      </c>
      <c r="IF44" s="22"/>
      <c r="IG44" s="22"/>
      <c r="IH44" s="22"/>
      <c r="II44" s="22"/>
    </row>
    <row r="45" spans="1:243" s="21" customFormat="1" ht="78" customHeight="1">
      <c r="A45" s="52">
        <v>6.06</v>
      </c>
      <c r="B45" s="34" t="s">
        <v>127</v>
      </c>
      <c r="C45" s="35"/>
      <c r="D45" s="78"/>
      <c r="E45" s="78"/>
      <c r="F45" s="78"/>
      <c r="G45" s="78"/>
      <c r="H45" s="78"/>
      <c r="I45" s="78"/>
      <c r="J45" s="78"/>
      <c r="K45" s="78"/>
      <c r="L45" s="78"/>
      <c r="M45" s="78"/>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IA45" s="21">
        <v>6.06</v>
      </c>
      <c r="IB45" s="21" t="s">
        <v>127</v>
      </c>
      <c r="IE45" s="22"/>
      <c r="IF45" s="22"/>
      <c r="IG45" s="22"/>
      <c r="IH45" s="22"/>
      <c r="II45" s="22"/>
    </row>
    <row r="46" spans="1:243" s="21" customFormat="1" ht="33.75" customHeight="1">
      <c r="A46" s="52">
        <v>6.07</v>
      </c>
      <c r="B46" s="34" t="s">
        <v>128</v>
      </c>
      <c r="C46" s="35"/>
      <c r="D46" s="75">
        <v>65</v>
      </c>
      <c r="E46" s="66" t="s">
        <v>48</v>
      </c>
      <c r="F46" s="76">
        <v>160.89</v>
      </c>
      <c r="G46" s="39"/>
      <c r="H46" s="39"/>
      <c r="I46" s="40" t="s">
        <v>36</v>
      </c>
      <c r="J46" s="41">
        <f>IF(I46="Less(-)",-1,1)</f>
        <v>1</v>
      </c>
      <c r="K46" s="39" t="s">
        <v>37</v>
      </c>
      <c r="L46" s="39" t="s">
        <v>4</v>
      </c>
      <c r="M46" s="42"/>
      <c r="N46" s="56"/>
      <c r="O46" s="56"/>
      <c r="P46" s="57"/>
      <c r="Q46" s="56"/>
      <c r="R46" s="5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61">
        <f>total_amount_ba($B$2,$D$2,D46,F46,J46,K46,M46)</f>
        <v>10457.85</v>
      </c>
      <c r="BB46" s="64">
        <f>BA46+SUM(N46:AZ46)</f>
        <v>10457.85</v>
      </c>
      <c r="BC46" s="74" t="str">
        <f>SpellNumber(L46,BB46)</f>
        <v>INR  Ten Thousand Four Hundred &amp; Fifty Seven  and Paise Eighty Five Only</v>
      </c>
      <c r="IA46" s="21">
        <v>6.07</v>
      </c>
      <c r="IB46" s="21" t="s">
        <v>128</v>
      </c>
      <c r="ID46" s="21">
        <v>65</v>
      </c>
      <c r="IE46" s="22" t="s">
        <v>48</v>
      </c>
      <c r="IF46" s="22"/>
      <c r="IG46" s="22"/>
      <c r="IH46" s="22"/>
      <c r="II46" s="22"/>
    </row>
    <row r="47" spans="1:243" s="21" customFormat="1" ht="113.25" customHeight="1">
      <c r="A47" s="52">
        <v>6.08</v>
      </c>
      <c r="B47" s="34" t="s">
        <v>129</v>
      </c>
      <c r="C47" s="35"/>
      <c r="D47" s="75">
        <v>52</v>
      </c>
      <c r="E47" s="66" t="s">
        <v>49</v>
      </c>
      <c r="F47" s="76">
        <v>157.12</v>
      </c>
      <c r="G47" s="39"/>
      <c r="H47" s="39"/>
      <c r="I47" s="40" t="s">
        <v>36</v>
      </c>
      <c r="J47" s="41">
        <f>IF(I47="Less(-)",-1,1)</f>
        <v>1</v>
      </c>
      <c r="K47" s="39" t="s">
        <v>37</v>
      </c>
      <c r="L47" s="39" t="s">
        <v>4</v>
      </c>
      <c r="M47" s="42"/>
      <c r="N47" s="56"/>
      <c r="O47" s="56"/>
      <c r="P47" s="57"/>
      <c r="Q47" s="56"/>
      <c r="R47" s="56"/>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61">
        <f>total_amount_ba($B$2,$D$2,D47,F47,J47,K47,M47)</f>
        <v>8170.24</v>
      </c>
      <c r="BB47" s="64">
        <f>BA47+SUM(N47:AZ47)</f>
        <v>8170.24</v>
      </c>
      <c r="BC47" s="74" t="str">
        <f>SpellNumber(L47,BB47)</f>
        <v>INR  Eight Thousand One Hundred &amp; Seventy  and Paise Twenty Four Only</v>
      </c>
      <c r="IA47" s="21">
        <v>6.08</v>
      </c>
      <c r="IB47" s="21" t="s">
        <v>129</v>
      </c>
      <c r="ID47" s="21">
        <v>52</v>
      </c>
      <c r="IE47" s="22" t="s">
        <v>49</v>
      </c>
      <c r="IF47" s="22"/>
      <c r="IG47" s="22"/>
      <c r="IH47" s="22"/>
      <c r="II47" s="22"/>
    </row>
    <row r="48" spans="1:243" s="21" customFormat="1" ht="48" customHeight="1">
      <c r="A48" s="52">
        <v>6.09</v>
      </c>
      <c r="B48" s="34" t="s">
        <v>130</v>
      </c>
      <c r="C48" s="35"/>
      <c r="D48" s="78"/>
      <c r="E48" s="78"/>
      <c r="F48" s="78"/>
      <c r="G48" s="78"/>
      <c r="H48" s="78"/>
      <c r="I48" s="78"/>
      <c r="J48" s="78"/>
      <c r="K48" s="78"/>
      <c r="L48" s="78"/>
      <c r="M48" s="78"/>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IA48" s="21">
        <v>6.09</v>
      </c>
      <c r="IB48" s="21" t="s">
        <v>130</v>
      </c>
      <c r="IE48" s="22"/>
      <c r="IF48" s="22"/>
      <c r="IG48" s="22"/>
      <c r="IH48" s="22"/>
      <c r="II48" s="22"/>
    </row>
    <row r="49" spans="1:243" s="21" customFormat="1" ht="33.75" customHeight="1">
      <c r="A49" s="60">
        <v>6.1</v>
      </c>
      <c r="B49" s="34" t="s">
        <v>131</v>
      </c>
      <c r="C49" s="35"/>
      <c r="D49" s="75">
        <v>23</v>
      </c>
      <c r="E49" s="66" t="s">
        <v>49</v>
      </c>
      <c r="F49" s="76">
        <v>149.06</v>
      </c>
      <c r="G49" s="39"/>
      <c r="H49" s="39"/>
      <c r="I49" s="40" t="s">
        <v>36</v>
      </c>
      <c r="J49" s="41">
        <f>IF(I49="Less(-)",-1,1)</f>
        <v>1</v>
      </c>
      <c r="K49" s="39" t="s">
        <v>37</v>
      </c>
      <c r="L49" s="39" t="s">
        <v>4</v>
      </c>
      <c r="M49" s="42"/>
      <c r="N49" s="56"/>
      <c r="O49" s="56"/>
      <c r="P49" s="57"/>
      <c r="Q49" s="56"/>
      <c r="R49" s="56"/>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61">
        <f>total_amount_ba($B$2,$D$2,D49,F49,J49,K49,M49)</f>
        <v>3428.38</v>
      </c>
      <c r="BB49" s="64">
        <f>BA49+SUM(N49:AZ49)</f>
        <v>3428.38</v>
      </c>
      <c r="BC49" s="74" t="str">
        <f>SpellNumber(L49,BB49)</f>
        <v>INR  Three Thousand Four Hundred &amp; Twenty Eight  and Paise Thirty Eight Only</v>
      </c>
      <c r="IA49" s="21">
        <v>6.1</v>
      </c>
      <c r="IB49" s="21" t="s">
        <v>131</v>
      </c>
      <c r="ID49" s="21">
        <v>23</v>
      </c>
      <c r="IE49" s="22" t="s">
        <v>49</v>
      </c>
      <c r="IF49" s="22"/>
      <c r="IG49" s="22"/>
      <c r="IH49" s="22"/>
      <c r="II49" s="22"/>
    </row>
    <row r="50" spans="1:243" s="21" customFormat="1" ht="45.75" customHeight="1">
      <c r="A50" s="52">
        <v>6.11</v>
      </c>
      <c r="B50" s="34" t="s">
        <v>72</v>
      </c>
      <c r="C50" s="35"/>
      <c r="D50" s="78"/>
      <c r="E50" s="78"/>
      <c r="F50" s="78"/>
      <c r="G50" s="78"/>
      <c r="H50" s="78"/>
      <c r="I50" s="78"/>
      <c r="J50" s="78"/>
      <c r="K50" s="78"/>
      <c r="L50" s="78"/>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IA50" s="21">
        <v>6.11</v>
      </c>
      <c r="IB50" s="21" t="s">
        <v>72</v>
      </c>
      <c r="IE50" s="22"/>
      <c r="IF50" s="22"/>
      <c r="IG50" s="22"/>
      <c r="IH50" s="22"/>
      <c r="II50" s="22"/>
    </row>
    <row r="51" spans="1:243" s="21" customFormat="1" ht="33.75" customHeight="1">
      <c r="A51" s="52">
        <v>6.12</v>
      </c>
      <c r="B51" s="34" t="s">
        <v>132</v>
      </c>
      <c r="C51" s="35"/>
      <c r="D51" s="75">
        <v>36</v>
      </c>
      <c r="E51" s="66" t="s">
        <v>49</v>
      </c>
      <c r="F51" s="76">
        <v>53.09</v>
      </c>
      <c r="G51" s="39"/>
      <c r="H51" s="39"/>
      <c r="I51" s="40" t="s">
        <v>36</v>
      </c>
      <c r="J51" s="41">
        <f>IF(I51="Less(-)",-1,1)</f>
        <v>1</v>
      </c>
      <c r="K51" s="39" t="s">
        <v>37</v>
      </c>
      <c r="L51" s="39" t="s">
        <v>4</v>
      </c>
      <c r="M51" s="42"/>
      <c r="N51" s="56"/>
      <c r="O51" s="56"/>
      <c r="P51" s="57"/>
      <c r="Q51" s="56"/>
      <c r="R51" s="56"/>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61">
        <f>total_amount_ba($B$2,$D$2,D51,F51,J51,K51,M51)</f>
        <v>1911.24</v>
      </c>
      <c r="BB51" s="64">
        <f>BA51+SUM(N51:AZ51)</f>
        <v>1911.24</v>
      </c>
      <c r="BC51" s="74" t="str">
        <f>SpellNumber(L51,BB51)</f>
        <v>INR  One Thousand Nine Hundred &amp; Eleven  and Paise Twenty Four Only</v>
      </c>
      <c r="IA51" s="21">
        <v>6.12</v>
      </c>
      <c r="IB51" s="21" t="s">
        <v>132</v>
      </c>
      <c r="ID51" s="21">
        <v>36</v>
      </c>
      <c r="IE51" s="22" t="s">
        <v>49</v>
      </c>
      <c r="IF51" s="22"/>
      <c r="IG51" s="22"/>
      <c r="IH51" s="22"/>
      <c r="II51" s="22"/>
    </row>
    <row r="52" spans="1:243" s="21" customFormat="1" ht="33.75" customHeight="1">
      <c r="A52" s="52">
        <v>6.13</v>
      </c>
      <c r="B52" s="34" t="s">
        <v>73</v>
      </c>
      <c r="C52" s="35"/>
      <c r="D52" s="75">
        <v>54</v>
      </c>
      <c r="E52" s="66" t="s">
        <v>49</v>
      </c>
      <c r="F52" s="76">
        <v>46.08</v>
      </c>
      <c r="G52" s="39"/>
      <c r="H52" s="39"/>
      <c r="I52" s="40" t="s">
        <v>36</v>
      </c>
      <c r="J52" s="41">
        <f>IF(I52="Less(-)",-1,1)</f>
        <v>1</v>
      </c>
      <c r="K52" s="39" t="s">
        <v>37</v>
      </c>
      <c r="L52" s="39" t="s">
        <v>4</v>
      </c>
      <c r="M52" s="42"/>
      <c r="N52" s="56"/>
      <c r="O52" s="56"/>
      <c r="P52" s="57"/>
      <c r="Q52" s="56"/>
      <c r="R52" s="56"/>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61">
        <f>total_amount_ba($B$2,$D$2,D52,F52,J52,K52,M52)</f>
        <v>2488.32</v>
      </c>
      <c r="BB52" s="64">
        <f>BA52+SUM(N52:AZ52)</f>
        <v>2488.32</v>
      </c>
      <c r="BC52" s="74" t="str">
        <f>SpellNumber(L52,BB52)</f>
        <v>INR  Two Thousand Four Hundred &amp; Eighty Eight  and Paise Thirty Two Only</v>
      </c>
      <c r="IA52" s="21">
        <v>6.13</v>
      </c>
      <c r="IB52" s="21" t="s">
        <v>73</v>
      </c>
      <c r="ID52" s="21">
        <v>54</v>
      </c>
      <c r="IE52" s="22" t="s">
        <v>49</v>
      </c>
      <c r="IF52" s="22"/>
      <c r="IG52" s="22"/>
      <c r="IH52" s="22"/>
      <c r="II52" s="22"/>
    </row>
    <row r="53" spans="1:243" s="21" customFormat="1" ht="49.5" customHeight="1">
      <c r="A53" s="52">
        <v>6.14</v>
      </c>
      <c r="B53" s="34" t="s">
        <v>58</v>
      </c>
      <c r="C53" s="35"/>
      <c r="D53" s="78"/>
      <c r="E53" s="78"/>
      <c r="F53" s="78"/>
      <c r="G53" s="78"/>
      <c r="H53" s="78"/>
      <c r="I53" s="78"/>
      <c r="J53" s="78"/>
      <c r="K53" s="78"/>
      <c r="L53" s="78"/>
      <c r="M53" s="78"/>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IA53" s="21">
        <v>6.14</v>
      </c>
      <c r="IB53" s="21" t="s">
        <v>58</v>
      </c>
      <c r="IE53" s="22"/>
      <c r="IF53" s="22"/>
      <c r="IG53" s="22"/>
      <c r="IH53" s="22"/>
      <c r="II53" s="22"/>
    </row>
    <row r="54" spans="1:243" s="21" customFormat="1" ht="33.75" customHeight="1">
      <c r="A54" s="52">
        <v>6.15</v>
      </c>
      <c r="B54" s="34" t="s">
        <v>54</v>
      </c>
      <c r="C54" s="35"/>
      <c r="D54" s="75">
        <v>44</v>
      </c>
      <c r="E54" s="66" t="s">
        <v>49</v>
      </c>
      <c r="F54" s="76">
        <v>30.56</v>
      </c>
      <c r="G54" s="39"/>
      <c r="H54" s="39"/>
      <c r="I54" s="40" t="s">
        <v>36</v>
      </c>
      <c r="J54" s="41">
        <f>IF(I54="Less(-)",-1,1)</f>
        <v>1</v>
      </c>
      <c r="K54" s="39" t="s">
        <v>37</v>
      </c>
      <c r="L54" s="39" t="s">
        <v>4</v>
      </c>
      <c r="M54" s="42"/>
      <c r="N54" s="56"/>
      <c r="O54" s="56"/>
      <c r="P54" s="57"/>
      <c r="Q54" s="56"/>
      <c r="R54" s="56"/>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61">
        <f>total_amount_ba($B$2,$D$2,D54,F54,J54,K54,M54)</f>
        <v>1344.64</v>
      </c>
      <c r="BB54" s="64">
        <f>BA54+SUM(N54:AZ54)</f>
        <v>1344.64</v>
      </c>
      <c r="BC54" s="74" t="str">
        <f>SpellNumber(L54,BB54)</f>
        <v>INR  One Thousand Three Hundred &amp; Forty Four  and Paise Sixty Four Only</v>
      </c>
      <c r="IA54" s="21">
        <v>6.15</v>
      </c>
      <c r="IB54" s="21" t="s">
        <v>54</v>
      </c>
      <c r="ID54" s="21">
        <v>44</v>
      </c>
      <c r="IE54" s="22" t="s">
        <v>49</v>
      </c>
      <c r="IF54" s="22"/>
      <c r="IG54" s="22"/>
      <c r="IH54" s="22"/>
      <c r="II54" s="22"/>
    </row>
    <row r="55" spans="1:243" s="21" customFormat="1" ht="33.75" customHeight="1">
      <c r="A55" s="52">
        <v>6.16</v>
      </c>
      <c r="B55" s="34" t="s">
        <v>133</v>
      </c>
      <c r="C55" s="35"/>
      <c r="D55" s="75">
        <v>34</v>
      </c>
      <c r="E55" s="66" t="s">
        <v>49</v>
      </c>
      <c r="F55" s="76">
        <v>24.51</v>
      </c>
      <c r="G55" s="39"/>
      <c r="H55" s="39"/>
      <c r="I55" s="40" t="s">
        <v>36</v>
      </c>
      <c r="J55" s="41">
        <f>IF(I55="Less(-)",-1,1)</f>
        <v>1</v>
      </c>
      <c r="K55" s="39" t="s">
        <v>37</v>
      </c>
      <c r="L55" s="39" t="s">
        <v>4</v>
      </c>
      <c r="M55" s="42"/>
      <c r="N55" s="56"/>
      <c r="O55" s="56"/>
      <c r="P55" s="57"/>
      <c r="Q55" s="56"/>
      <c r="R55" s="56"/>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61">
        <f>total_amount_ba($B$2,$D$2,D55,F55,J55,K55,M55)</f>
        <v>833.34</v>
      </c>
      <c r="BB55" s="64">
        <f>BA55+SUM(N55:AZ55)</f>
        <v>833.34</v>
      </c>
      <c r="BC55" s="74" t="str">
        <f>SpellNumber(L55,BB55)</f>
        <v>INR  Eight Hundred &amp; Thirty Three  and Paise Thirty Four Only</v>
      </c>
      <c r="IA55" s="21">
        <v>6.16</v>
      </c>
      <c r="IB55" s="21" t="s">
        <v>133</v>
      </c>
      <c r="ID55" s="21">
        <v>34</v>
      </c>
      <c r="IE55" s="22" t="s">
        <v>49</v>
      </c>
      <c r="IF55" s="22"/>
      <c r="IG55" s="22"/>
      <c r="IH55" s="22"/>
      <c r="II55" s="22"/>
    </row>
    <row r="56" spans="1:243" s="21" customFormat="1" ht="81" customHeight="1">
      <c r="A56" s="52">
        <v>6.17</v>
      </c>
      <c r="B56" s="34" t="s">
        <v>134</v>
      </c>
      <c r="C56" s="35"/>
      <c r="D56" s="78"/>
      <c r="E56" s="78"/>
      <c r="F56" s="78"/>
      <c r="G56" s="78"/>
      <c r="H56" s="78"/>
      <c r="I56" s="78"/>
      <c r="J56" s="78"/>
      <c r="K56" s="78"/>
      <c r="L56" s="78"/>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IA56" s="21">
        <v>6.17</v>
      </c>
      <c r="IB56" s="21" t="s">
        <v>134</v>
      </c>
      <c r="IE56" s="22"/>
      <c r="IF56" s="22"/>
      <c r="IG56" s="22"/>
      <c r="IH56" s="22"/>
      <c r="II56" s="22"/>
    </row>
    <row r="57" spans="1:243" s="21" customFormat="1" ht="33.75" customHeight="1">
      <c r="A57" s="52">
        <v>6.18</v>
      </c>
      <c r="B57" s="34" t="s">
        <v>132</v>
      </c>
      <c r="C57" s="35"/>
      <c r="D57" s="75">
        <v>16</v>
      </c>
      <c r="E57" s="66" t="s">
        <v>49</v>
      </c>
      <c r="F57" s="76">
        <v>78.91</v>
      </c>
      <c r="G57" s="39"/>
      <c r="H57" s="39"/>
      <c r="I57" s="40" t="s">
        <v>36</v>
      </c>
      <c r="J57" s="41">
        <f>IF(I57="Less(-)",-1,1)</f>
        <v>1</v>
      </c>
      <c r="K57" s="39" t="s">
        <v>37</v>
      </c>
      <c r="L57" s="39" t="s">
        <v>4</v>
      </c>
      <c r="M57" s="42"/>
      <c r="N57" s="56"/>
      <c r="O57" s="56"/>
      <c r="P57" s="57"/>
      <c r="Q57" s="56"/>
      <c r="R57" s="56"/>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61">
        <f>total_amount_ba($B$2,$D$2,D57,F57,J57,K57,M57)</f>
        <v>1262.56</v>
      </c>
      <c r="BB57" s="64">
        <f>BA57+SUM(N57:AZ57)</f>
        <v>1262.56</v>
      </c>
      <c r="BC57" s="74" t="str">
        <f>SpellNumber(L57,BB57)</f>
        <v>INR  One Thousand Two Hundred &amp; Sixty Two  and Paise Fifty Six Only</v>
      </c>
      <c r="IA57" s="21">
        <v>6.18</v>
      </c>
      <c r="IB57" s="21" t="s">
        <v>132</v>
      </c>
      <c r="ID57" s="21">
        <v>16</v>
      </c>
      <c r="IE57" s="22" t="s">
        <v>49</v>
      </c>
      <c r="IF57" s="22"/>
      <c r="IG57" s="22"/>
      <c r="IH57" s="22"/>
      <c r="II57" s="22"/>
    </row>
    <row r="58" spans="1:243" s="21" customFormat="1" ht="84" customHeight="1">
      <c r="A58" s="52">
        <v>6.19</v>
      </c>
      <c r="B58" s="34" t="s">
        <v>135</v>
      </c>
      <c r="C58" s="35"/>
      <c r="D58" s="78"/>
      <c r="E58" s="78"/>
      <c r="F58" s="78"/>
      <c r="G58" s="78"/>
      <c r="H58" s="78"/>
      <c r="I58" s="78"/>
      <c r="J58" s="78"/>
      <c r="K58" s="78"/>
      <c r="L58" s="78"/>
      <c r="M58" s="78"/>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IA58" s="21">
        <v>6.19</v>
      </c>
      <c r="IB58" s="21" t="s">
        <v>135</v>
      </c>
      <c r="IE58" s="22"/>
      <c r="IF58" s="22"/>
      <c r="IG58" s="22"/>
      <c r="IH58" s="22"/>
      <c r="II58" s="22"/>
    </row>
    <row r="59" spans="1:243" s="21" customFormat="1" ht="33.75" customHeight="1">
      <c r="A59" s="60">
        <v>6.2</v>
      </c>
      <c r="B59" s="34" t="s">
        <v>54</v>
      </c>
      <c r="C59" s="35"/>
      <c r="D59" s="75">
        <v>16</v>
      </c>
      <c r="E59" s="66" t="s">
        <v>49</v>
      </c>
      <c r="F59" s="76">
        <v>52.3</v>
      </c>
      <c r="G59" s="39"/>
      <c r="H59" s="39"/>
      <c r="I59" s="40" t="s">
        <v>36</v>
      </c>
      <c r="J59" s="41">
        <f>IF(I59="Less(-)",-1,1)</f>
        <v>1</v>
      </c>
      <c r="K59" s="39" t="s">
        <v>37</v>
      </c>
      <c r="L59" s="39" t="s">
        <v>4</v>
      </c>
      <c r="M59" s="42"/>
      <c r="N59" s="56"/>
      <c r="O59" s="56"/>
      <c r="P59" s="57"/>
      <c r="Q59" s="56"/>
      <c r="R59" s="56"/>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61">
        <f>total_amount_ba($B$2,$D$2,D59,F59,J59,K59,M59)</f>
        <v>836.8</v>
      </c>
      <c r="BB59" s="64">
        <f>BA59+SUM(N59:AZ59)</f>
        <v>836.8</v>
      </c>
      <c r="BC59" s="74" t="str">
        <f>SpellNumber(L59,BB59)</f>
        <v>INR  Eight Hundred &amp; Thirty Six  and Paise Eighty Only</v>
      </c>
      <c r="IA59" s="21">
        <v>6.2</v>
      </c>
      <c r="IB59" s="21" t="s">
        <v>54</v>
      </c>
      <c r="ID59" s="21">
        <v>16</v>
      </c>
      <c r="IE59" s="22" t="s">
        <v>49</v>
      </c>
      <c r="IF59" s="22"/>
      <c r="IG59" s="22"/>
      <c r="IH59" s="22"/>
      <c r="II59" s="22"/>
    </row>
    <row r="60" spans="1:243" s="21" customFormat="1" ht="96" customHeight="1">
      <c r="A60" s="52">
        <v>6.21</v>
      </c>
      <c r="B60" s="34" t="s">
        <v>136</v>
      </c>
      <c r="C60" s="35"/>
      <c r="D60" s="78"/>
      <c r="E60" s="78"/>
      <c r="F60" s="78"/>
      <c r="G60" s="78"/>
      <c r="H60" s="78"/>
      <c r="I60" s="78"/>
      <c r="J60" s="78"/>
      <c r="K60" s="78"/>
      <c r="L60" s="78"/>
      <c r="M60" s="78"/>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IA60" s="21">
        <v>6.21</v>
      </c>
      <c r="IB60" s="21" t="s">
        <v>136</v>
      </c>
      <c r="IE60" s="22"/>
      <c r="IF60" s="22"/>
      <c r="IG60" s="22"/>
      <c r="IH60" s="22"/>
      <c r="II60" s="22"/>
    </row>
    <row r="61" spans="1:243" s="21" customFormat="1" ht="33.75" customHeight="1">
      <c r="A61" s="52">
        <v>6.22</v>
      </c>
      <c r="B61" s="34" t="s">
        <v>137</v>
      </c>
      <c r="C61" s="35"/>
      <c r="D61" s="75">
        <v>26</v>
      </c>
      <c r="E61" s="66" t="s">
        <v>49</v>
      </c>
      <c r="F61" s="76">
        <v>54.41</v>
      </c>
      <c r="G61" s="39"/>
      <c r="H61" s="39"/>
      <c r="I61" s="40" t="s">
        <v>36</v>
      </c>
      <c r="J61" s="41">
        <f>IF(I61="Less(-)",-1,1)</f>
        <v>1</v>
      </c>
      <c r="K61" s="39" t="s">
        <v>37</v>
      </c>
      <c r="L61" s="39" t="s">
        <v>4</v>
      </c>
      <c r="M61" s="42"/>
      <c r="N61" s="56"/>
      <c r="O61" s="56"/>
      <c r="P61" s="57"/>
      <c r="Q61" s="56"/>
      <c r="R61" s="56"/>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61">
        <f>total_amount_ba($B$2,$D$2,D61,F61,J61,K61,M61)</f>
        <v>1414.66</v>
      </c>
      <c r="BB61" s="64">
        <f>BA61+SUM(N61:AZ61)</f>
        <v>1414.66</v>
      </c>
      <c r="BC61" s="74" t="str">
        <f>SpellNumber(L61,BB61)</f>
        <v>INR  One Thousand Four Hundred &amp; Fourteen  and Paise Sixty Six Only</v>
      </c>
      <c r="IA61" s="21">
        <v>6.22</v>
      </c>
      <c r="IB61" s="21" t="s">
        <v>137</v>
      </c>
      <c r="ID61" s="21">
        <v>26</v>
      </c>
      <c r="IE61" s="22" t="s">
        <v>49</v>
      </c>
      <c r="IF61" s="22"/>
      <c r="IG61" s="22"/>
      <c r="IH61" s="22"/>
      <c r="II61" s="22"/>
    </row>
    <row r="62" spans="1:243" s="21" customFormat="1" ht="204.75" customHeight="1">
      <c r="A62" s="52">
        <v>6.23</v>
      </c>
      <c r="B62" s="34" t="s">
        <v>138</v>
      </c>
      <c r="C62" s="35"/>
      <c r="D62" s="78"/>
      <c r="E62" s="78"/>
      <c r="F62" s="78"/>
      <c r="G62" s="78"/>
      <c r="H62" s="78"/>
      <c r="I62" s="78"/>
      <c r="J62" s="78"/>
      <c r="K62" s="78"/>
      <c r="L62" s="78"/>
      <c r="M62" s="78"/>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IA62" s="21">
        <v>6.23</v>
      </c>
      <c r="IB62" s="21" t="s">
        <v>138</v>
      </c>
      <c r="IE62" s="22"/>
      <c r="IF62" s="22"/>
      <c r="IG62" s="22"/>
      <c r="IH62" s="22"/>
      <c r="II62" s="22"/>
    </row>
    <row r="63" spans="1:243" s="21" customFormat="1" ht="33.75" customHeight="1">
      <c r="A63" s="52">
        <v>6.24</v>
      </c>
      <c r="B63" s="34" t="s">
        <v>139</v>
      </c>
      <c r="C63" s="35"/>
      <c r="D63" s="75">
        <v>40</v>
      </c>
      <c r="E63" s="66" t="s">
        <v>98</v>
      </c>
      <c r="F63" s="76">
        <v>194.34</v>
      </c>
      <c r="G63" s="39"/>
      <c r="H63" s="39"/>
      <c r="I63" s="40" t="s">
        <v>36</v>
      </c>
      <c r="J63" s="41">
        <f>IF(I63="Less(-)",-1,1)</f>
        <v>1</v>
      </c>
      <c r="K63" s="39" t="s">
        <v>37</v>
      </c>
      <c r="L63" s="39" t="s">
        <v>4</v>
      </c>
      <c r="M63" s="42"/>
      <c r="N63" s="56"/>
      <c r="O63" s="56"/>
      <c r="P63" s="57"/>
      <c r="Q63" s="56"/>
      <c r="R63" s="56"/>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61">
        <f>total_amount_ba($B$2,$D$2,D63,F63,J63,K63,M63)</f>
        <v>7773.6</v>
      </c>
      <c r="BB63" s="64">
        <f>BA63+SUM(N63:AZ63)</f>
        <v>7773.6</v>
      </c>
      <c r="BC63" s="74" t="str">
        <f>SpellNumber(L63,BB63)</f>
        <v>INR  Seven Thousand Seven Hundred &amp; Seventy Three  and Paise Sixty Only</v>
      </c>
      <c r="IA63" s="21">
        <v>6.24</v>
      </c>
      <c r="IB63" s="21" t="s">
        <v>139</v>
      </c>
      <c r="ID63" s="21">
        <v>40</v>
      </c>
      <c r="IE63" s="22" t="s">
        <v>98</v>
      </c>
      <c r="IF63" s="22"/>
      <c r="IG63" s="22"/>
      <c r="IH63" s="22"/>
      <c r="II63" s="22"/>
    </row>
    <row r="64" spans="1:243" s="21" customFormat="1" ht="33.75" customHeight="1">
      <c r="A64" s="52">
        <v>6.25</v>
      </c>
      <c r="B64" s="34" t="s">
        <v>140</v>
      </c>
      <c r="C64" s="35"/>
      <c r="D64" s="78"/>
      <c r="E64" s="78"/>
      <c r="F64" s="78"/>
      <c r="G64" s="78"/>
      <c r="H64" s="78"/>
      <c r="I64" s="78"/>
      <c r="J64" s="78"/>
      <c r="K64" s="78"/>
      <c r="L64" s="78"/>
      <c r="M64" s="78"/>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IA64" s="21">
        <v>6.25</v>
      </c>
      <c r="IB64" s="21" t="s">
        <v>140</v>
      </c>
      <c r="IE64" s="22"/>
      <c r="IF64" s="22"/>
      <c r="IG64" s="22"/>
      <c r="IH64" s="22"/>
      <c r="II64" s="22"/>
    </row>
    <row r="65" spans="1:243" s="21" customFormat="1" ht="321" customHeight="1">
      <c r="A65" s="52">
        <v>6.26</v>
      </c>
      <c r="B65" s="77" t="s">
        <v>141</v>
      </c>
      <c r="C65" s="35"/>
      <c r="D65" s="75">
        <v>12</v>
      </c>
      <c r="E65" s="66" t="s">
        <v>45</v>
      </c>
      <c r="F65" s="76">
        <v>1543.8</v>
      </c>
      <c r="G65" s="39"/>
      <c r="H65" s="39"/>
      <c r="I65" s="40" t="s">
        <v>36</v>
      </c>
      <c r="J65" s="41">
        <f>IF(I65="Less(-)",-1,1)</f>
        <v>1</v>
      </c>
      <c r="K65" s="39" t="s">
        <v>37</v>
      </c>
      <c r="L65" s="39" t="s">
        <v>4</v>
      </c>
      <c r="M65" s="42"/>
      <c r="N65" s="56"/>
      <c r="O65" s="56"/>
      <c r="P65" s="57"/>
      <c r="Q65" s="56"/>
      <c r="R65" s="56"/>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61">
        <f>total_amount_ba($B$2,$D$2,D65,F65,J65,K65,M65)</f>
        <v>18525.6</v>
      </c>
      <c r="BB65" s="64">
        <f>BA65+SUM(N65:AZ65)</f>
        <v>18525.6</v>
      </c>
      <c r="BC65" s="74" t="str">
        <f>SpellNumber(L65,BB65)</f>
        <v>INR  Eighteen Thousand Five Hundred &amp; Twenty Five  and Paise Sixty Only</v>
      </c>
      <c r="IA65" s="21">
        <v>6.26</v>
      </c>
      <c r="IB65" s="21" t="s">
        <v>141</v>
      </c>
      <c r="ID65" s="21">
        <v>12</v>
      </c>
      <c r="IE65" s="22" t="s">
        <v>45</v>
      </c>
      <c r="IF65" s="22"/>
      <c r="IG65" s="22"/>
      <c r="IH65" s="22"/>
      <c r="II65" s="22"/>
    </row>
    <row r="66" spans="1:243" s="21" customFormat="1" ht="78" customHeight="1">
      <c r="A66" s="52">
        <v>6.27</v>
      </c>
      <c r="B66" s="34" t="s">
        <v>142</v>
      </c>
      <c r="C66" s="35"/>
      <c r="D66" s="78"/>
      <c r="E66" s="78"/>
      <c r="F66" s="78"/>
      <c r="G66" s="78"/>
      <c r="H66" s="78"/>
      <c r="I66" s="78"/>
      <c r="J66" s="78"/>
      <c r="K66" s="78"/>
      <c r="L66" s="78"/>
      <c r="M66" s="78"/>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IA66" s="21">
        <v>6.27</v>
      </c>
      <c r="IB66" s="21" t="s">
        <v>142</v>
      </c>
      <c r="IE66" s="22"/>
      <c r="IF66" s="22"/>
      <c r="IG66" s="22"/>
      <c r="IH66" s="22"/>
      <c r="II66" s="22"/>
    </row>
    <row r="67" spans="1:243" s="21" customFormat="1" ht="15.75" customHeight="1">
      <c r="A67" s="52">
        <v>6.28</v>
      </c>
      <c r="B67" s="34" t="s">
        <v>143</v>
      </c>
      <c r="C67" s="35"/>
      <c r="D67" s="78"/>
      <c r="E67" s="78"/>
      <c r="F67" s="78"/>
      <c r="G67" s="78"/>
      <c r="H67" s="78"/>
      <c r="I67" s="78"/>
      <c r="J67" s="78"/>
      <c r="K67" s="78"/>
      <c r="L67" s="78"/>
      <c r="M67" s="78"/>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IA67" s="21">
        <v>6.28</v>
      </c>
      <c r="IB67" s="21" t="s">
        <v>143</v>
      </c>
      <c r="IE67" s="22"/>
      <c r="IF67" s="22"/>
      <c r="IG67" s="22"/>
      <c r="IH67" s="22"/>
      <c r="II67" s="22"/>
    </row>
    <row r="68" spans="1:243" s="21" customFormat="1" ht="33.75" customHeight="1">
      <c r="A68" s="52">
        <v>6.29</v>
      </c>
      <c r="B68" s="34" t="s">
        <v>144</v>
      </c>
      <c r="C68" s="35"/>
      <c r="D68" s="78"/>
      <c r="E68" s="78"/>
      <c r="F68" s="78"/>
      <c r="G68" s="78"/>
      <c r="H68" s="78"/>
      <c r="I68" s="78"/>
      <c r="J68" s="78"/>
      <c r="K68" s="78"/>
      <c r="L68" s="78"/>
      <c r="M68" s="78"/>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IA68" s="21">
        <v>6.29</v>
      </c>
      <c r="IB68" s="21" t="s">
        <v>144</v>
      </c>
      <c r="IE68" s="22"/>
      <c r="IF68" s="22"/>
      <c r="IG68" s="22"/>
      <c r="IH68" s="22"/>
      <c r="II68" s="22"/>
    </row>
    <row r="69" spans="1:243" s="21" customFormat="1" ht="45" customHeight="1">
      <c r="A69" s="60">
        <v>6.3</v>
      </c>
      <c r="B69" s="34" t="s">
        <v>125</v>
      </c>
      <c r="C69" s="35"/>
      <c r="D69" s="75">
        <v>19</v>
      </c>
      <c r="E69" s="66" t="s">
        <v>45</v>
      </c>
      <c r="F69" s="76">
        <v>3816.05</v>
      </c>
      <c r="G69" s="39"/>
      <c r="H69" s="39"/>
      <c r="I69" s="40" t="s">
        <v>36</v>
      </c>
      <c r="J69" s="41">
        <f>IF(I69="Less(-)",-1,1)</f>
        <v>1</v>
      </c>
      <c r="K69" s="39" t="s">
        <v>37</v>
      </c>
      <c r="L69" s="39" t="s">
        <v>4</v>
      </c>
      <c r="M69" s="42"/>
      <c r="N69" s="56"/>
      <c r="O69" s="56"/>
      <c r="P69" s="57"/>
      <c r="Q69" s="56"/>
      <c r="R69" s="56"/>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61">
        <f>total_amount_ba($B$2,$D$2,D69,F69,J69,K69,M69)</f>
        <v>72504.95</v>
      </c>
      <c r="BB69" s="64">
        <f>BA69+SUM(N69:AZ69)</f>
        <v>72504.95</v>
      </c>
      <c r="BC69" s="74" t="str">
        <f>SpellNumber(L69,BB69)</f>
        <v>INR  Seventy Two Thousand Five Hundred &amp; Four  and Paise Ninety Five Only</v>
      </c>
      <c r="IA69" s="21">
        <v>6.3</v>
      </c>
      <c r="IB69" s="21" t="s">
        <v>125</v>
      </c>
      <c r="ID69" s="21">
        <v>19</v>
      </c>
      <c r="IE69" s="22" t="s">
        <v>45</v>
      </c>
      <c r="IF69" s="22"/>
      <c r="IG69" s="22"/>
      <c r="IH69" s="22"/>
      <c r="II69" s="22"/>
    </row>
    <row r="70" spans="1:243" s="21" customFormat="1" ht="17.25" customHeight="1">
      <c r="A70" s="52">
        <v>7</v>
      </c>
      <c r="B70" s="34" t="s">
        <v>50</v>
      </c>
      <c r="C70" s="35"/>
      <c r="D70" s="78"/>
      <c r="E70" s="78"/>
      <c r="F70" s="78"/>
      <c r="G70" s="78"/>
      <c r="H70" s="78"/>
      <c r="I70" s="78"/>
      <c r="J70" s="78"/>
      <c r="K70" s="78"/>
      <c r="L70" s="78"/>
      <c r="M70" s="78"/>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IA70" s="21">
        <v>7</v>
      </c>
      <c r="IB70" s="21" t="s">
        <v>50</v>
      </c>
      <c r="IE70" s="22"/>
      <c r="IF70" s="22"/>
      <c r="IG70" s="22"/>
      <c r="IH70" s="22"/>
      <c r="II70" s="22"/>
    </row>
    <row r="71" spans="1:243" s="21" customFormat="1" ht="94.5" customHeight="1">
      <c r="A71" s="52">
        <v>7.01</v>
      </c>
      <c r="B71" s="34" t="s">
        <v>145</v>
      </c>
      <c r="C71" s="35"/>
      <c r="D71" s="78"/>
      <c r="E71" s="78"/>
      <c r="F71" s="78"/>
      <c r="G71" s="78"/>
      <c r="H71" s="78"/>
      <c r="I71" s="78"/>
      <c r="J71" s="78"/>
      <c r="K71" s="78"/>
      <c r="L71" s="78"/>
      <c r="M71" s="78"/>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IA71" s="21">
        <v>7.01</v>
      </c>
      <c r="IB71" s="21" t="s">
        <v>145</v>
      </c>
      <c r="IE71" s="22"/>
      <c r="IF71" s="22"/>
      <c r="IG71" s="22"/>
      <c r="IH71" s="22"/>
      <c r="II71" s="22"/>
    </row>
    <row r="72" spans="1:243" s="21" customFormat="1" ht="33.75" customHeight="1">
      <c r="A72" s="52">
        <v>7.02</v>
      </c>
      <c r="B72" s="34" t="s">
        <v>146</v>
      </c>
      <c r="C72" s="35"/>
      <c r="D72" s="75">
        <v>3.5</v>
      </c>
      <c r="E72" s="66" t="s">
        <v>45</v>
      </c>
      <c r="F72" s="76">
        <v>3882.64</v>
      </c>
      <c r="G72" s="39"/>
      <c r="H72" s="39"/>
      <c r="I72" s="40" t="s">
        <v>36</v>
      </c>
      <c r="J72" s="41">
        <f>IF(I72="Less(-)",-1,1)</f>
        <v>1</v>
      </c>
      <c r="K72" s="39" t="s">
        <v>37</v>
      </c>
      <c r="L72" s="39" t="s">
        <v>4</v>
      </c>
      <c r="M72" s="42"/>
      <c r="N72" s="56"/>
      <c r="O72" s="56"/>
      <c r="P72" s="57"/>
      <c r="Q72" s="56"/>
      <c r="R72" s="56"/>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61">
        <f>total_amount_ba($B$2,$D$2,D72,F72,J72,K72,M72)</f>
        <v>13589.24</v>
      </c>
      <c r="BB72" s="64">
        <f>BA72+SUM(N72:AZ72)</f>
        <v>13589.24</v>
      </c>
      <c r="BC72" s="74" t="str">
        <f>SpellNumber(L72,BB72)</f>
        <v>INR  Thirteen Thousand Five Hundred &amp; Eighty Nine  and Paise Twenty Four Only</v>
      </c>
      <c r="IA72" s="21">
        <v>7.02</v>
      </c>
      <c r="IB72" s="21" t="s">
        <v>146</v>
      </c>
      <c r="ID72" s="21">
        <v>3.5</v>
      </c>
      <c r="IE72" s="22" t="s">
        <v>45</v>
      </c>
      <c r="IF72" s="22"/>
      <c r="IG72" s="22"/>
      <c r="IH72" s="22"/>
      <c r="II72" s="22"/>
    </row>
    <row r="73" spans="1:243" s="21" customFormat="1" ht="96" customHeight="1">
      <c r="A73" s="52">
        <v>7.03</v>
      </c>
      <c r="B73" s="34" t="s">
        <v>147</v>
      </c>
      <c r="C73" s="35"/>
      <c r="D73" s="78"/>
      <c r="E73" s="78"/>
      <c r="F73" s="78"/>
      <c r="G73" s="78"/>
      <c r="H73" s="78"/>
      <c r="I73" s="78"/>
      <c r="J73" s="78"/>
      <c r="K73" s="78"/>
      <c r="L73" s="78"/>
      <c r="M73" s="78"/>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IA73" s="21">
        <v>7.03</v>
      </c>
      <c r="IB73" s="21" t="s">
        <v>147</v>
      </c>
      <c r="IE73" s="22"/>
      <c r="IF73" s="22"/>
      <c r="IG73" s="22"/>
      <c r="IH73" s="22"/>
      <c r="II73" s="22"/>
    </row>
    <row r="74" spans="1:243" s="21" customFormat="1" ht="66" customHeight="1">
      <c r="A74" s="52">
        <v>7.04</v>
      </c>
      <c r="B74" s="34" t="s">
        <v>148</v>
      </c>
      <c r="C74" s="35"/>
      <c r="D74" s="75">
        <v>205</v>
      </c>
      <c r="E74" s="66" t="s">
        <v>48</v>
      </c>
      <c r="F74" s="76">
        <v>93.34</v>
      </c>
      <c r="G74" s="39"/>
      <c r="H74" s="39"/>
      <c r="I74" s="40" t="s">
        <v>36</v>
      </c>
      <c r="J74" s="41">
        <f>IF(I74="Less(-)",-1,1)</f>
        <v>1</v>
      </c>
      <c r="K74" s="39" t="s">
        <v>37</v>
      </c>
      <c r="L74" s="39" t="s">
        <v>4</v>
      </c>
      <c r="M74" s="42"/>
      <c r="N74" s="56"/>
      <c r="O74" s="56"/>
      <c r="P74" s="57"/>
      <c r="Q74" s="56"/>
      <c r="R74" s="56"/>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61">
        <f>total_amount_ba($B$2,$D$2,D74,F74,J74,K74,M74)</f>
        <v>19134.7</v>
      </c>
      <c r="BB74" s="64">
        <f>BA74+SUM(N74:AZ74)</f>
        <v>19134.7</v>
      </c>
      <c r="BC74" s="74" t="str">
        <f>SpellNumber(L74,BB74)</f>
        <v>INR  Nineteen Thousand One Hundred &amp; Thirty Four  and Paise Seventy Only</v>
      </c>
      <c r="IA74" s="21">
        <v>7.04</v>
      </c>
      <c r="IB74" s="21" t="s">
        <v>148</v>
      </c>
      <c r="ID74" s="21">
        <v>205</v>
      </c>
      <c r="IE74" s="22" t="s">
        <v>48</v>
      </c>
      <c r="IF74" s="22"/>
      <c r="IG74" s="22"/>
      <c r="IH74" s="22"/>
      <c r="II74" s="22"/>
    </row>
    <row r="75" spans="1:243" s="21" customFormat="1" ht="17.25" customHeight="1">
      <c r="A75" s="52">
        <v>8</v>
      </c>
      <c r="B75" s="34" t="s">
        <v>51</v>
      </c>
      <c r="C75" s="35"/>
      <c r="D75" s="78"/>
      <c r="E75" s="78"/>
      <c r="F75" s="78"/>
      <c r="G75" s="78"/>
      <c r="H75" s="78"/>
      <c r="I75" s="78"/>
      <c r="J75" s="78"/>
      <c r="K75" s="78"/>
      <c r="L75" s="78"/>
      <c r="M75" s="78"/>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IA75" s="21">
        <v>8</v>
      </c>
      <c r="IB75" s="21" t="s">
        <v>51</v>
      </c>
      <c r="IE75" s="22"/>
      <c r="IF75" s="22"/>
      <c r="IG75" s="22"/>
      <c r="IH75" s="22"/>
      <c r="II75" s="22"/>
    </row>
    <row r="76" spans="1:243" s="21" customFormat="1" ht="110.25">
      <c r="A76" s="52">
        <v>8.01</v>
      </c>
      <c r="B76" s="34" t="s">
        <v>149</v>
      </c>
      <c r="C76" s="35"/>
      <c r="D76" s="78"/>
      <c r="E76" s="78"/>
      <c r="F76" s="78"/>
      <c r="G76" s="78"/>
      <c r="H76" s="78"/>
      <c r="I76" s="78"/>
      <c r="J76" s="78"/>
      <c r="K76" s="78"/>
      <c r="L76" s="78"/>
      <c r="M76" s="78"/>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IA76" s="21">
        <v>8.01</v>
      </c>
      <c r="IB76" s="21" t="s">
        <v>149</v>
      </c>
      <c r="IE76" s="22"/>
      <c r="IF76" s="22"/>
      <c r="IG76" s="22"/>
      <c r="IH76" s="22"/>
      <c r="II76" s="22"/>
    </row>
    <row r="77" spans="1:243" s="21" customFormat="1" ht="33.75" customHeight="1">
      <c r="A77" s="52">
        <v>8.02</v>
      </c>
      <c r="B77" s="34" t="s">
        <v>150</v>
      </c>
      <c r="C77" s="35"/>
      <c r="D77" s="75">
        <v>25</v>
      </c>
      <c r="E77" s="66" t="s">
        <v>45</v>
      </c>
      <c r="F77" s="76">
        <v>436.96</v>
      </c>
      <c r="G77" s="39"/>
      <c r="H77" s="39"/>
      <c r="I77" s="40" t="s">
        <v>36</v>
      </c>
      <c r="J77" s="41">
        <f>IF(I77="Less(-)",-1,1)</f>
        <v>1</v>
      </c>
      <c r="K77" s="39" t="s">
        <v>37</v>
      </c>
      <c r="L77" s="39" t="s">
        <v>4</v>
      </c>
      <c r="M77" s="42"/>
      <c r="N77" s="56"/>
      <c r="O77" s="56"/>
      <c r="P77" s="57"/>
      <c r="Q77" s="56"/>
      <c r="R77" s="56"/>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61">
        <f>total_amount_ba($B$2,$D$2,D77,F77,J77,K77,M77)</f>
        <v>10924</v>
      </c>
      <c r="BB77" s="64">
        <f>BA77+SUM(N77:AZ77)</f>
        <v>10924</v>
      </c>
      <c r="BC77" s="74" t="str">
        <f>SpellNumber(L77,BB77)</f>
        <v>INR  Ten Thousand Nine Hundred &amp; Twenty Four  Only</v>
      </c>
      <c r="IA77" s="21">
        <v>8.02</v>
      </c>
      <c r="IB77" s="21" t="s">
        <v>150</v>
      </c>
      <c r="ID77" s="21">
        <v>25</v>
      </c>
      <c r="IE77" s="22" t="s">
        <v>45</v>
      </c>
      <c r="IF77" s="22"/>
      <c r="IG77" s="22"/>
      <c r="IH77" s="22"/>
      <c r="II77" s="22"/>
    </row>
    <row r="78" spans="1:243" s="21" customFormat="1" ht="63">
      <c r="A78" s="52">
        <v>8.03</v>
      </c>
      <c r="B78" s="34" t="s">
        <v>151</v>
      </c>
      <c r="C78" s="35"/>
      <c r="D78" s="78"/>
      <c r="E78" s="78"/>
      <c r="F78" s="78"/>
      <c r="G78" s="78"/>
      <c r="H78" s="78"/>
      <c r="I78" s="78"/>
      <c r="J78" s="78"/>
      <c r="K78" s="78"/>
      <c r="L78" s="78"/>
      <c r="M78" s="78"/>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IA78" s="21">
        <v>8.03</v>
      </c>
      <c r="IB78" s="21" t="s">
        <v>151</v>
      </c>
      <c r="IE78" s="22"/>
      <c r="IF78" s="22"/>
      <c r="IG78" s="22"/>
      <c r="IH78" s="22"/>
      <c r="II78" s="22"/>
    </row>
    <row r="79" spans="1:243" s="21" customFormat="1" ht="33.75" customHeight="1">
      <c r="A79" s="52">
        <v>8.04</v>
      </c>
      <c r="B79" s="34" t="s">
        <v>152</v>
      </c>
      <c r="C79" s="35"/>
      <c r="D79" s="75">
        <v>3</v>
      </c>
      <c r="E79" s="66" t="s">
        <v>45</v>
      </c>
      <c r="F79" s="76">
        <v>456.95</v>
      </c>
      <c r="G79" s="39"/>
      <c r="H79" s="39"/>
      <c r="I79" s="40" t="s">
        <v>36</v>
      </c>
      <c r="J79" s="41">
        <f>IF(I79="Less(-)",-1,1)</f>
        <v>1</v>
      </c>
      <c r="K79" s="39" t="s">
        <v>37</v>
      </c>
      <c r="L79" s="39" t="s">
        <v>4</v>
      </c>
      <c r="M79" s="42"/>
      <c r="N79" s="56"/>
      <c r="O79" s="56"/>
      <c r="P79" s="57"/>
      <c r="Q79" s="56"/>
      <c r="R79" s="56"/>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61">
        <f>total_amount_ba($B$2,$D$2,D79,F79,J79,K79,M79)</f>
        <v>1370.85</v>
      </c>
      <c r="BB79" s="64">
        <f>BA79+SUM(N79:AZ79)</f>
        <v>1370.85</v>
      </c>
      <c r="BC79" s="74" t="str">
        <f>SpellNumber(L79,BB79)</f>
        <v>INR  One Thousand Three Hundred &amp; Seventy  and Paise Eighty Five Only</v>
      </c>
      <c r="IA79" s="21">
        <v>8.04</v>
      </c>
      <c r="IB79" s="21" t="s">
        <v>152</v>
      </c>
      <c r="ID79" s="21">
        <v>3</v>
      </c>
      <c r="IE79" s="22" t="s">
        <v>45</v>
      </c>
      <c r="IF79" s="22"/>
      <c r="IG79" s="22"/>
      <c r="IH79" s="22"/>
      <c r="II79" s="22"/>
    </row>
    <row r="80" spans="1:243" s="21" customFormat="1" ht="47.25">
      <c r="A80" s="52">
        <v>8.05</v>
      </c>
      <c r="B80" s="34" t="s">
        <v>153</v>
      </c>
      <c r="C80" s="35"/>
      <c r="D80" s="78"/>
      <c r="E80" s="78"/>
      <c r="F80" s="78"/>
      <c r="G80" s="78"/>
      <c r="H80" s="78"/>
      <c r="I80" s="78"/>
      <c r="J80" s="78"/>
      <c r="K80" s="78"/>
      <c r="L80" s="78"/>
      <c r="M80" s="78"/>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IA80" s="21">
        <v>8.05</v>
      </c>
      <c r="IB80" s="21" t="s">
        <v>153</v>
      </c>
      <c r="IE80" s="22"/>
      <c r="IF80" s="22"/>
      <c r="IG80" s="22"/>
      <c r="IH80" s="22"/>
      <c r="II80" s="22"/>
    </row>
    <row r="81" spans="1:243" s="21" customFormat="1" ht="33.75" customHeight="1">
      <c r="A81" s="52">
        <v>8.06</v>
      </c>
      <c r="B81" s="34" t="s">
        <v>154</v>
      </c>
      <c r="C81" s="35"/>
      <c r="D81" s="75">
        <v>50</v>
      </c>
      <c r="E81" s="66" t="s">
        <v>98</v>
      </c>
      <c r="F81" s="76">
        <v>65.89</v>
      </c>
      <c r="G81" s="39"/>
      <c r="H81" s="39"/>
      <c r="I81" s="40" t="s">
        <v>36</v>
      </c>
      <c r="J81" s="41">
        <f>IF(I81="Less(-)",-1,1)</f>
        <v>1</v>
      </c>
      <c r="K81" s="39" t="s">
        <v>37</v>
      </c>
      <c r="L81" s="39" t="s">
        <v>4</v>
      </c>
      <c r="M81" s="42"/>
      <c r="N81" s="56"/>
      <c r="O81" s="56"/>
      <c r="P81" s="57"/>
      <c r="Q81" s="56"/>
      <c r="R81" s="56"/>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61">
        <f>total_amount_ba($B$2,$D$2,D81,F81,J81,K81,M81)</f>
        <v>3294.5</v>
      </c>
      <c r="BB81" s="64">
        <f>BA81+SUM(N81:AZ81)</f>
        <v>3294.5</v>
      </c>
      <c r="BC81" s="74" t="str">
        <f>SpellNumber(L81,BB81)</f>
        <v>INR  Three Thousand Two Hundred &amp; Ninety Four  and Paise Fifty Only</v>
      </c>
      <c r="IA81" s="21">
        <v>8.06</v>
      </c>
      <c r="IB81" s="21" t="s">
        <v>154</v>
      </c>
      <c r="ID81" s="21">
        <v>50</v>
      </c>
      <c r="IE81" s="22" t="s">
        <v>98</v>
      </c>
      <c r="IF81" s="22"/>
      <c r="IG81" s="22"/>
      <c r="IH81" s="22"/>
      <c r="II81" s="22"/>
    </row>
    <row r="82" spans="1:243" s="21" customFormat="1" ht="204.75">
      <c r="A82" s="52">
        <v>8.07</v>
      </c>
      <c r="B82" s="34" t="s">
        <v>155</v>
      </c>
      <c r="C82" s="35"/>
      <c r="D82" s="75">
        <v>12</v>
      </c>
      <c r="E82" s="66" t="s">
        <v>45</v>
      </c>
      <c r="F82" s="76">
        <v>812.71</v>
      </c>
      <c r="G82" s="39"/>
      <c r="H82" s="39"/>
      <c r="I82" s="40" t="s">
        <v>36</v>
      </c>
      <c r="J82" s="41">
        <f>IF(I82="Less(-)",-1,1)</f>
        <v>1</v>
      </c>
      <c r="K82" s="39" t="s">
        <v>37</v>
      </c>
      <c r="L82" s="39" t="s">
        <v>4</v>
      </c>
      <c r="M82" s="42"/>
      <c r="N82" s="56"/>
      <c r="O82" s="56"/>
      <c r="P82" s="57"/>
      <c r="Q82" s="56"/>
      <c r="R82" s="56"/>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61">
        <f>total_amount_ba($B$2,$D$2,D82,F82,J82,K82,M82)</f>
        <v>9752.52</v>
      </c>
      <c r="BB82" s="64">
        <f>BA82+SUM(N82:AZ82)</f>
        <v>9752.52</v>
      </c>
      <c r="BC82" s="74" t="str">
        <f>SpellNumber(L82,BB82)</f>
        <v>INR  Nine Thousand Seven Hundred &amp; Fifty Two  and Paise Fifty Two Only</v>
      </c>
      <c r="IA82" s="21">
        <v>8.07</v>
      </c>
      <c r="IB82" s="21" t="s">
        <v>155</v>
      </c>
      <c r="ID82" s="21">
        <v>12</v>
      </c>
      <c r="IE82" s="22" t="s">
        <v>45</v>
      </c>
      <c r="IF82" s="22"/>
      <c r="IG82" s="22"/>
      <c r="IH82" s="22"/>
      <c r="II82" s="22"/>
    </row>
    <row r="83" spans="1:243" s="21" customFormat="1" ht="189">
      <c r="A83" s="52">
        <v>8.08</v>
      </c>
      <c r="B83" s="34" t="s">
        <v>156</v>
      </c>
      <c r="C83" s="35"/>
      <c r="D83" s="78"/>
      <c r="E83" s="78"/>
      <c r="F83" s="78"/>
      <c r="G83" s="78"/>
      <c r="H83" s="78"/>
      <c r="I83" s="78"/>
      <c r="J83" s="78"/>
      <c r="K83" s="78"/>
      <c r="L83" s="78"/>
      <c r="M83" s="78"/>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IA83" s="21">
        <v>8.08</v>
      </c>
      <c r="IB83" s="21" t="s">
        <v>156</v>
      </c>
      <c r="IE83" s="22"/>
      <c r="IF83" s="22"/>
      <c r="IG83" s="22"/>
      <c r="IH83" s="22"/>
      <c r="II83" s="22"/>
    </row>
    <row r="84" spans="1:243" s="21" customFormat="1" ht="48" customHeight="1">
      <c r="A84" s="52">
        <v>8.09</v>
      </c>
      <c r="B84" s="34" t="s">
        <v>157</v>
      </c>
      <c r="C84" s="35"/>
      <c r="D84" s="75">
        <v>85</v>
      </c>
      <c r="E84" s="66" t="s">
        <v>45</v>
      </c>
      <c r="F84" s="76">
        <v>1315.69</v>
      </c>
      <c r="G84" s="39"/>
      <c r="H84" s="39"/>
      <c r="I84" s="40" t="s">
        <v>36</v>
      </c>
      <c r="J84" s="41">
        <f>IF(I84="Less(-)",-1,1)</f>
        <v>1</v>
      </c>
      <c r="K84" s="39" t="s">
        <v>37</v>
      </c>
      <c r="L84" s="39" t="s">
        <v>4</v>
      </c>
      <c r="M84" s="42"/>
      <c r="N84" s="56"/>
      <c r="O84" s="56"/>
      <c r="P84" s="57"/>
      <c r="Q84" s="56"/>
      <c r="R84" s="56"/>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61">
        <f>total_amount_ba($B$2,$D$2,D84,F84,J84,K84,M84)</f>
        <v>111833.65</v>
      </c>
      <c r="BB84" s="64">
        <f>BA84+SUM(N84:AZ84)</f>
        <v>111833.65</v>
      </c>
      <c r="BC84" s="74" t="str">
        <f>SpellNumber(L84,BB84)</f>
        <v>INR  One Lakh Eleven Thousand Eight Hundred &amp; Thirty Three  and Paise Sixty Five Only</v>
      </c>
      <c r="IA84" s="21">
        <v>8.09</v>
      </c>
      <c r="IB84" s="21" t="s">
        <v>157</v>
      </c>
      <c r="ID84" s="21">
        <v>85</v>
      </c>
      <c r="IE84" s="22" t="s">
        <v>45</v>
      </c>
      <c r="IF84" s="22"/>
      <c r="IG84" s="22"/>
      <c r="IH84" s="22"/>
      <c r="II84" s="22"/>
    </row>
    <row r="85" spans="1:243" s="21" customFormat="1" ht="159" customHeight="1">
      <c r="A85" s="60">
        <v>8.1</v>
      </c>
      <c r="B85" s="34" t="s">
        <v>158</v>
      </c>
      <c r="C85" s="35"/>
      <c r="D85" s="78"/>
      <c r="E85" s="78"/>
      <c r="F85" s="78"/>
      <c r="G85" s="78"/>
      <c r="H85" s="78"/>
      <c r="I85" s="78"/>
      <c r="J85" s="78"/>
      <c r="K85" s="78"/>
      <c r="L85" s="78"/>
      <c r="M85" s="78"/>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IA85" s="21">
        <v>8.1</v>
      </c>
      <c r="IB85" s="21" t="s">
        <v>158</v>
      </c>
      <c r="IE85" s="22"/>
      <c r="IF85" s="22"/>
      <c r="IG85" s="22"/>
      <c r="IH85" s="22"/>
      <c r="II85" s="22"/>
    </row>
    <row r="86" spans="1:243" s="21" customFormat="1" ht="33.75" customHeight="1">
      <c r="A86" s="52">
        <v>8.11</v>
      </c>
      <c r="B86" s="34" t="s">
        <v>157</v>
      </c>
      <c r="C86" s="35"/>
      <c r="D86" s="75">
        <v>21</v>
      </c>
      <c r="E86" s="66" t="s">
        <v>45</v>
      </c>
      <c r="F86" s="76">
        <v>1355.41</v>
      </c>
      <c r="G86" s="39"/>
      <c r="H86" s="39"/>
      <c r="I86" s="40" t="s">
        <v>36</v>
      </c>
      <c r="J86" s="41">
        <f>IF(I86="Less(-)",-1,1)</f>
        <v>1</v>
      </c>
      <c r="K86" s="39" t="s">
        <v>37</v>
      </c>
      <c r="L86" s="39" t="s">
        <v>4</v>
      </c>
      <c r="M86" s="42"/>
      <c r="N86" s="56"/>
      <c r="O86" s="56"/>
      <c r="P86" s="57"/>
      <c r="Q86" s="56"/>
      <c r="R86" s="56"/>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61">
        <f>total_amount_ba($B$2,$D$2,D86,F86,J86,K86,M86)</f>
        <v>28463.61</v>
      </c>
      <c r="BB86" s="64">
        <f>BA86+SUM(N86:AZ86)</f>
        <v>28463.61</v>
      </c>
      <c r="BC86" s="74" t="str">
        <f>SpellNumber(L86,BB86)</f>
        <v>INR  Twenty Eight Thousand Four Hundred &amp; Sixty Three  and Paise Sixty One Only</v>
      </c>
      <c r="IA86" s="21">
        <v>8.11</v>
      </c>
      <c r="IB86" s="21" t="s">
        <v>157</v>
      </c>
      <c r="ID86" s="21">
        <v>21</v>
      </c>
      <c r="IE86" s="22" t="s">
        <v>45</v>
      </c>
      <c r="IF86" s="22"/>
      <c r="IG86" s="22"/>
      <c r="IH86" s="22"/>
      <c r="II86" s="22"/>
    </row>
    <row r="87" spans="1:243" s="21" customFormat="1" ht="204.75">
      <c r="A87" s="52">
        <v>8.12</v>
      </c>
      <c r="B87" s="34" t="s">
        <v>159</v>
      </c>
      <c r="C87" s="35"/>
      <c r="D87" s="78"/>
      <c r="E87" s="78"/>
      <c r="F87" s="78"/>
      <c r="G87" s="78"/>
      <c r="H87" s="78"/>
      <c r="I87" s="78"/>
      <c r="J87" s="78"/>
      <c r="K87" s="78"/>
      <c r="L87" s="78"/>
      <c r="M87" s="78"/>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IA87" s="21">
        <v>8.12</v>
      </c>
      <c r="IB87" s="21" t="s">
        <v>159</v>
      </c>
      <c r="IE87" s="22"/>
      <c r="IF87" s="22"/>
      <c r="IG87" s="22"/>
      <c r="IH87" s="22"/>
      <c r="II87" s="22"/>
    </row>
    <row r="88" spans="1:243" s="21" customFormat="1" ht="48" customHeight="1">
      <c r="A88" s="52">
        <v>8.13</v>
      </c>
      <c r="B88" s="34" t="s">
        <v>157</v>
      </c>
      <c r="C88" s="35"/>
      <c r="D88" s="75">
        <v>91.5</v>
      </c>
      <c r="E88" s="66" t="s">
        <v>45</v>
      </c>
      <c r="F88" s="76">
        <v>1411.62</v>
      </c>
      <c r="G88" s="39"/>
      <c r="H88" s="39"/>
      <c r="I88" s="40" t="s">
        <v>36</v>
      </c>
      <c r="J88" s="41">
        <f>IF(I88="Less(-)",-1,1)</f>
        <v>1</v>
      </c>
      <c r="K88" s="39" t="s">
        <v>37</v>
      </c>
      <c r="L88" s="39" t="s">
        <v>4</v>
      </c>
      <c r="M88" s="42"/>
      <c r="N88" s="56"/>
      <c r="O88" s="56"/>
      <c r="P88" s="57"/>
      <c r="Q88" s="56"/>
      <c r="R88" s="56"/>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61">
        <f>total_amount_ba($B$2,$D$2,D88,F88,J88,K88,M88)</f>
        <v>129163.23</v>
      </c>
      <c r="BB88" s="64">
        <f>BA88+SUM(N88:AZ88)</f>
        <v>129163.23</v>
      </c>
      <c r="BC88" s="74" t="str">
        <f>SpellNumber(L88,BB88)</f>
        <v>INR  One Lakh Twenty Nine Thousand One Hundred &amp; Sixty Three  and Paise Twenty Three Only</v>
      </c>
      <c r="IA88" s="21">
        <v>8.13</v>
      </c>
      <c r="IB88" s="21" t="s">
        <v>157</v>
      </c>
      <c r="ID88" s="21">
        <v>91.5</v>
      </c>
      <c r="IE88" s="22" t="s">
        <v>45</v>
      </c>
      <c r="IF88" s="22"/>
      <c r="IG88" s="22"/>
      <c r="IH88" s="22"/>
      <c r="II88" s="22"/>
    </row>
    <row r="89" spans="1:243" s="21" customFormat="1" ht="16.5" customHeight="1">
      <c r="A89" s="52">
        <v>9</v>
      </c>
      <c r="B89" s="34" t="s">
        <v>52</v>
      </c>
      <c r="C89" s="35"/>
      <c r="D89" s="78"/>
      <c r="E89" s="78"/>
      <c r="F89" s="78"/>
      <c r="G89" s="78"/>
      <c r="H89" s="78"/>
      <c r="I89" s="78"/>
      <c r="J89" s="78"/>
      <c r="K89" s="78"/>
      <c r="L89" s="78"/>
      <c r="M89" s="78"/>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IA89" s="21">
        <v>9</v>
      </c>
      <c r="IB89" s="21" t="s">
        <v>52</v>
      </c>
      <c r="IE89" s="22"/>
      <c r="IF89" s="22"/>
      <c r="IG89" s="22"/>
      <c r="IH89" s="22"/>
      <c r="II89" s="22"/>
    </row>
    <row r="90" spans="1:243" s="21" customFormat="1" ht="18" customHeight="1">
      <c r="A90" s="52">
        <v>9.01</v>
      </c>
      <c r="B90" s="34" t="s">
        <v>60</v>
      </c>
      <c r="C90" s="35"/>
      <c r="D90" s="78"/>
      <c r="E90" s="78"/>
      <c r="F90" s="78"/>
      <c r="G90" s="78"/>
      <c r="H90" s="78"/>
      <c r="I90" s="78"/>
      <c r="J90" s="78"/>
      <c r="K90" s="78"/>
      <c r="L90" s="78"/>
      <c r="M90" s="78"/>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IA90" s="21">
        <v>9.01</v>
      </c>
      <c r="IB90" s="21" t="s">
        <v>60</v>
      </c>
      <c r="IE90" s="22"/>
      <c r="IF90" s="22"/>
      <c r="IG90" s="22"/>
      <c r="IH90" s="22"/>
      <c r="II90" s="22"/>
    </row>
    <row r="91" spans="1:243" s="21" customFormat="1" ht="33.75" customHeight="1">
      <c r="A91" s="52">
        <v>9.02</v>
      </c>
      <c r="B91" s="34" t="s">
        <v>53</v>
      </c>
      <c r="C91" s="35"/>
      <c r="D91" s="75">
        <v>35</v>
      </c>
      <c r="E91" s="66" t="s">
        <v>45</v>
      </c>
      <c r="F91" s="76">
        <v>231.08</v>
      </c>
      <c r="G91" s="39"/>
      <c r="H91" s="39"/>
      <c r="I91" s="40" t="s">
        <v>36</v>
      </c>
      <c r="J91" s="41">
        <f>IF(I91="Less(-)",-1,1)</f>
        <v>1</v>
      </c>
      <c r="K91" s="39" t="s">
        <v>37</v>
      </c>
      <c r="L91" s="39" t="s">
        <v>4</v>
      </c>
      <c r="M91" s="42"/>
      <c r="N91" s="56"/>
      <c r="O91" s="56"/>
      <c r="P91" s="57"/>
      <c r="Q91" s="56"/>
      <c r="R91" s="56"/>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61">
        <f>total_amount_ba($B$2,$D$2,D91,F91,J91,K91,M91)</f>
        <v>8087.8</v>
      </c>
      <c r="BB91" s="64">
        <f>BA91+SUM(N91:AZ91)</f>
        <v>8087.8</v>
      </c>
      <c r="BC91" s="74" t="str">
        <f>SpellNumber(L91,BB91)</f>
        <v>INR  Eight Thousand  &amp;Eighty Seven  and Paise Eighty Only</v>
      </c>
      <c r="IA91" s="21">
        <v>9.02</v>
      </c>
      <c r="IB91" s="21" t="s">
        <v>53</v>
      </c>
      <c r="ID91" s="21">
        <v>35</v>
      </c>
      <c r="IE91" s="22" t="s">
        <v>45</v>
      </c>
      <c r="IF91" s="22"/>
      <c r="IG91" s="22"/>
      <c r="IH91" s="22"/>
      <c r="II91" s="22"/>
    </row>
    <row r="92" spans="1:243" s="21" customFormat="1" ht="33.75" customHeight="1">
      <c r="A92" s="52">
        <v>9.03</v>
      </c>
      <c r="B92" s="34" t="s">
        <v>74</v>
      </c>
      <c r="C92" s="35"/>
      <c r="D92" s="78"/>
      <c r="E92" s="78"/>
      <c r="F92" s="78"/>
      <c r="G92" s="78"/>
      <c r="H92" s="78"/>
      <c r="I92" s="78"/>
      <c r="J92" s="78"/>
      <c r="K92" s="78"/>
      <c r="L92" s="78"/>
      <c r="M92" s="78"/>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IA92" s="21">
        <v>9.03</v>
      </c>
      <c r="IB92" s="21" t="s">
        <v>74</v>
      </c>
      <c r="IE92" s="22"/>
      <c r="IF92" s="22"/>
      <c r="IG92" s="22"/>
      <c r="IH92" s="22"/>
      <c r="II92" s="22"/>
    </row>
    <row r="93" spans="1:243" s="21" customFormat="1" ht="33.75" customHeight="1">
      <c r="A93" s="52">
        <v>9.04</v>
      </c>
      <c r="B93" s="34" t="s">
        <v>53</v>
      </c>
      <c r="C93" s="35"/>
      <c r="D93" s="75">
        <v>40</v>
      </c>
      <c r="E93" s="66" t="s">
        <v>45</v>
      </c>
      <c r="F93" s="76">
        <v>266.46</v>
      </c>
      <c r="G93" s="39"/>
      <c r="H93" s="39"/>
      <c r="I93" s="40" t="s">
        <v>36</v>
      </c>
      <c r="J93" s="41">
        <f>IF(I93="Less(-)",-1,1)</f>
        <v>1</v>
      </c>
      <c r="K93" s="39" t="s">
        <v>37</v>
      </c>
      <c r="L93" s="39" t="s">
        <v>4</v>
      </c>
      <c r="M93" s="42"/>
      <c r="N93" s="56"/>
      <c r="O93" s="56"/>
      <c r="P93" s="57"/>
      <c r="Q93" s="56"/>
      <c r="R93" s="56"/>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61">
        <f>total_amount_ba($B$2,$D$2,D93,F93,J93,K93,M93)</f>
        <v>10658.4</v>
      </c>
      <c r="BB93" s="64">
        <f>BA93+SUM(N93:AZ93)</f>
        <v>10658.4</v>
      </c>
      <c r="BC93" s="74" t="str">
        <f>SpellNumber(L93,BB93)</f>
        <v>INR  Ten Thousand Six Hundred &amp; Fifty Eight  and Paise Forty Only</v>
      </c>
      <c r="IA93" s="21">
        <v>9.04</v>
      </c>
      <c r="IB93" s="21" t="s">
        <v>53</v>
      </c>
      <c r="ID93" s="21">
        <v>40</v>
      </c>
      <c r="IE93" s="22" t="s">
        <v>45</v>
      </c>
      <c r="IF93" s="22"/>
      <c r="IG93" s="22"/>
      <c r="IH93" s="22"/>
      <c r="II93" s="22"/>
    </row>
    <row r="94" spans="1:243" s="21" customFormat="1" ht="33.75" customHeight="1">
      <c r="A94" s="52">
        <v>9.05</v>
      </c>
      <c r="B94" s="34" t="s">
        <v>160</v>
      </c>
      <c r="C94" s="35"/>
      <c r="D94" s="78"/>
      <c r="E94" s="78"/>
      <c r="F94" s="78"/>
      <c r="G94" s="78"/>
      <c r="H94" s="78"/>
      <c r="I94" s="78"/>
      <c r="J94" s="78"/>
      <c r="K94" s="78"/>
      <c r="L94" s="78"/>
      <c r="M94" s="78"/>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IA94" s="21">
        <v>9.05</v>
      </c>
      <c r="IB94" s="21" t="s">
        <v>160</v>
      </c>
      <c r="IE94" s="22"/>
      <c r="IF94" s="22"/>
      <c r="IG94" s="22"/>
      <c r="IH94" s="22"/>
      <c r="II94" s="22"/>
    </row>
    <row r="95" spans="1:243" s="21" customFormat="1" ht="33.75" customHeight="1">
      <c r="A95" s="52">
        <v>9.06</v>
      </c>
      <c r="B95" s="34" t="s">
        <v>161</v>
      </c>
      <c r="C95" s="35"/>
      <c r="D95" s="75">
        <v>10</v>
      </c>
      <c r="E95" s="66" t="s">
        <v>45</v>
      </c>
      <c r="F95" s="76">
        <v>199.34</v>
      </c>
      <c r="G95" s="39"/>
      <c r="H95" s="39"/>
      <c r="I95" s="40" t="s">
        <v>36</v>
      </c>
      <c r="J95" s="41">
        <f>IF(I95="Less(-)",-1,1)</f>
        <v>1</v>
      </c>
      <c r="K95" s="39" t="s">
        <v>37</v>
      </c>
      <c r="L95" s="39" t="s">
        <v>4</v>
      </c>
      <c r="M95" s="42"/>
      <c r="N95" s="56"/>
      <c r="O95" s="56"/>
      <c r="P95" s="57"/>
      <c r="Q95" s="56"/>
      <c r="R95" s="56"/>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61">
        <f>total_amount_ba($B$2,$D$2,D95,F95,J95,K95,M95)</f>
        <v>1993.4</v>
      </c>
      <c r="BB95" s="64">
        <f>BA95+SUM(N95:AZ95)</f>
        <v>1993.4</v>
      </c>
      <c r="BC95" s="74" t="str">
        <f>SpellNumber(L95,BB95)</f>
        <v>INR  One Thousand Nine Hundred &amp; Ninety Three  and Paise Forty Only</v>
      </c>
      <c r="IA95" s="21">
        <v>9.06</v>
      </c>
      <c r="IB95" s="21" t="s">
        <v>161</v>
      </c>
      <c r="ID95" s="21">
        <v>10</v>
      </c>
      <c r="IE95" s="22" t="s">
        <v>45</v>
      </c>
      <c r="IF95" s="22"/>
      <c r="IG95" s="22"/>
      <c r="IH95" s="22"/>
      <c r="II95" s="22"/>
    </row>
    <row r="96" spans="1:243" s="21" customFormat="1" ht="78.75" customHeight="1">
      <c r="A96" s="52">
        <v>9.07</v>
      </c>
      <c r="B96" s="34" t="s">
        <v>75</v>
      </c>
      <c r="C96" s="35"/>
      <c r="D96" s="78"/>
      <c r="E96" s="78"/>
      <c r="F96" s="78"/>
      <c r="G96" s="78"/>
      <c r="H96" s="78"/>
      <c r="I96" s="78"/>
      <c r="J96" s="78"/>
      <c r="K96" s="78"/>
      <c r="L96" s="78"/>
      <c r="M96" s="78"/>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IA96" s="21">
        <v>9.07</v>
      </c>
      <c r="IB96" s="21" t="s">
        <v>75</v>
      </c>
      <c r="IE96" s="22"/>
      <c r="IF96" s="22"/>
      <c r="IG96" s="22"/>
      <c r="IH96" s="22"/>
      <c r="II96" s="22"/>
    </row>
    <row r="97" spans="1:243" s="21" customFormat="1" ht="47.25" customHeight="1">
      <c r="A97" s="52">
        <v>9.08</v>
      </c>
      <c r="B97" s="34" t="s">
        <v>76</v>
      </c>
      <c r="C97" s="35"/>
      <c r="D97" s="75">
        <v>696</v>
      </c>
      <c r="E97" s="66" t="s">
        <v>45</v>
      </c>
      <c r="F97" s="76">
        <v>76.41</v>
      </c>
      <c r="G97" s="39"/>
      <c r="H97" s="39"/>
      <c r="I97" s="40" t="s">
        <v>36</v>
      </c>
      <c r="J97" s="41">
        <f>IF(I97="Less(-)",-1,1)</f>
        <v>1</v>
      </c>
      <c r="K97" s="39" t="s">
        <v>37</v>
      </c>
      <c r="L97" s="39" t="s">
        <v>4</v>
      </c>
      <c r="M97" s="42"/>
      <c r="N97" s="56"/>
      <c r="O97" s="56"/>
      <c r="P97" s="57"/>
      <c r="Q97" s="56"/>
      <c r="R97" s="56"/>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61">
        <f>total_amount_ba($B$2,$D$2,D97,F97,J97,K97,M97)</f>
        <v>53181.36</v>
      </c>
      <c r="BB97" s="64">
        <f>BA97+SUM(N97:AZ97)</f>
        <v>53181.36</v>
      </c>
      <c r="BC97" s="74" t="str">
        <f>SpellNumber(L97,BB97)</f>
        <v>INR  Fifty Three Thousand One Hundred &amp; Eighty One  and Paise Thirty Six Only</v>
      </c>
      <c r="IA97" s="21">
        <v>9.08</v>
      </c>
      <c r="IB97" s="21" t="s">
        <v>76</v>
      </c>
      <c r="ID97" s="21">
        <v>696</v>
      </c>
      <c r="IE97" s="22" t="s">
        <v>45</v>
      </c>
      <c r="IF97" s="22"/>
      <c r="IG97" s="22"/>
      <c r="IH97" s="22"/>
      <c r="II97" s="22"/>
    </row>
    <row r="98" spans="1:243" s="21" customFormat="1" ht="33.75" customHeight="1">
      <c r="A98" s="52">
        <v>9.09</v>
      </c>
      <c r="B98" s="34" t="s">
        <v>162</v>
      </c>
      <c r="C98" s="35"/>
      <c r="D98" s="78"/>
      <c r="E98" s="78"/>
      <c r="F98" s="78"/>
      <c r="G98" s="78"/>
      <c r="H98" s="78"/>
      <c r="I98" s="78"/>
      <c r="J98" s="78"/>
      <c r="K98" s="78"/>
      <c r="L98" s="78"/>
      <c r="M98" s="78"/>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IA98" s="21">
        <v>9.09</v>
      </c>
      <c r="IB98" s="21" t="s">
        <v>162</v>
      </c>
      <c r="IE98" s="22"/>
      <c r="IF98" s="22"/>
      <c r="IG98" s="22"/>
      <c r="IH98" s="22"/>
      <c r="II98" s="22"/>
    </row>
    <row r="99" spans="1:243" s="21" customFormat="1" ht="63">
      <c r="A99" s="60">
        <v>9.1</v>
      </c>
      <c r="B99" s="34" t="s">
        <v>163</v>
      </c>
      <c r="C99" s="35"/>
      <c r="D99" s="75">
        <v>10</v>
      </c>
      <c r="E99" s="66" t="s">
        <v>45</v>
      </c>
      <c r="F99" s="76">
        <v>144.41</v>
      </c>
      <c r="G99" s="39"/>
      <c r="H99" s="39"/>
      <c r="I99" s="40" t="s">
        <v>36</v>
      </c>
      <c r="J99" s="41">
        <f>IF(I99="Less(-)",-1,1)</f>
        <v>1</v>
      </c>
      <c r="K99" s="39" t="s">
        <v>37</v>
      </c>
      <c r="L99" s="39" t="s">
        <v>4</v>
      </c>
      <c r="M99" s="42"/>
      <c r="N99" s="56"/>
      <c r="O99" s="56"/>
      <c r="P99" s="57"/>
      <c r="Q99" s="56"/>
      <c r="R99" s="56"/>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61">
        <f>total_amount_ba($B$2,$D$2,D99,F99,J99,K99,M99)</f>
        <v>1444.1</v>
      </c>
      <c r="BB99" s="64">
        <f>BA99+SUM(N99:AZ99)</f>
        <v>1444.1</v>
      </c>
      <c r="BC99" s="74" t="str">
        <f>SpellNumber(L99,BB99)</f>
        <v>INR  One Thousand Four Hundred &amp; Forty Four  and Paise Ten Only</v>
      </c>
      <c r="IA99" s="21">
        <v>9.1</v>
      </c>
      <c r="IB99" s="21" t="s">
        <v>163</v>
      </c>
      <c r="ID99" s="21">
        <v>10</v>
      </c>
      <c r="IE99" s="22" t="s">
        <v>45</v>
      </c>
      <c r="IF99" s="22"/>
      <c r="IG99" s="22"/>
      <c r="IH99" s="22"/>
      <c r="II99" s="22"/>
    </row>
    <row r="100" spans="1:243" s="21" customFormat="1" ht="47.25">
      <c r="A100" s="52">
        <v>9.11</v>
      </c>
      <c r="B100" s="34" t="s">
        <v>77</v>
      </c>
      <c r="C100" s="35"/>
      <c r="D100" s="78"/>
      <c r="E100" s="78"/>
      <c r="F100" s="78"/>
      <c r="G100" s="78"/>
      <c r="H100" s="78"/>
      <c r="I100" s="78"/>
      <c r="J100" s="78"/>
      <c r="K100" s="78"/>
      <c r="L100" s="78"/>
      <c r="M100" s="78"/>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IA100" s="21">
        <v>9.11</v>
      </c>
      <c r="IB100" s="21" t="s">
        <v>77</v>
      </c>
      <c r="IE100" s="22"/>
      <c r="IF100" s="22"/>
      <c r="IG100" s="22"/>
      <c r="IH100" s="22"/>
      <c r="II100" s="22"/>
    </row>
    <row r="101" spans="1:243" s="21" customFormat="1" ht="33.75" customHeight="1">
      <c r="A101" s="52">
        <v>9.12</v>
      </c>
      <c r="B101" s="34" t="s">
        <v>76</v>
      </c>
      <c r="C101" s="35"/>
      <c r="D101" s="75">
        <v>25</v>
      </c>
      <c r="E101" s="66" t="s">
        <v>45</v>
      </c>
      <c r="F101" s="76">
        <v>106.58</v>
      </c>
      <c r="G101" s="39"/>
      <c r="H101" s="39"/>
      <c r="I101" s="40" t="s">
        <v>36</v>
      </c>
      <c r="J101" s="41">
        <f aca="true" t="shared" si="0" ref="J101:J163">IF(I101="Less(-)",-1,1)</f>
        <v>1</v>
      </c>
      <c r="K101" s="39" t="s">
        <v>37</v>
      </c>
      <c r="L101" s="39" t="s">
        <v>4</v>
      </c>
      <c r="M101" s="42"/>
      <c r="N101" s="56"/>
      <c r="O101" s="56"/>
      <c r="P101" s="57"/>
      <c r="Q101" s="56"/>
      <c r="R101" s="56"/>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61">
        <f aca="true" t="shared" si="1" ref="BA101:BA163">total_amount_ba($B$2,$D$2,D101,F101,J101,K101,M101)</f>
        <v>2664.5</v>
      </c>
      <c r="BB101" s="64">
        <f aca="true" t="shared" si="2" ref="BB101:BB163">BA101+SUM(N101:AZ101)</f>
        <v>2664.5</v>
      </c>
      <c r="BC101" s="74" t="str">
        <f aca="true" t="shared" si="3" ref="BC101:BC163">SpellNumber(L101,BB101)</f>
        <v>INR  Two Thousand Six Hundred &amp; Sixty Four  and Paise Fifty Only</v>
      </c>
      <c r="IA101" s="21">
        <v>9.12</v>
      </c>
      <c r="IB101" s="21" t="s">
        <v>76</v>
      </c>
      <c r="ID101" s="21">
        <v>25</v>
      </c>
      <c r="IE101" s="22" t="s">
        <v>45</v>
      </c>
      <c r="IF101" s="22"/>
      <c r="IG101" s="22"/>
      <c r="IH101" s="22"/>
      <c r="II101" s="22"/>
    </row>
    <row r="102" spans="1:243" s="21" customFormat="1" ht="63">
      <c r="A102" s="52">
        <v>9.13</v>
      </c>
      <c r="B102" s="34" t="s">
        <v>55</v>
      </c>
      <c r="C102" s="35"/>
      <c r="D102" s="78"/>
      <c r="E102" s="78"/>
      <c r="F102" s="78"/>
      <c r="G102" s="78"/>
      <c r="H102" s="78"/>
      <c r="I102" s="78"/>
      <c r="J102" s="78"/>
      <c r="K102" s="78"/>
      <c r="L102" s="78"/>
      <c r="M102" s="78"/>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IA102" s="21">
        <v>9.13</v>
      </c>
      <c r="IB102" s="21" t="s">
        <v>55</v>
      </c>
      <c r="IE102" s="22"/>
      <c r="IF102" s="22"/>
      <c r="IG102" s="22"/>
      <c r="IH102" s="22"/>
      <c r="II102" s="22"/>
    </row>
    <row r="103" spans="1:243" s="21" customFormat="1" ht="63">
      <c r="A103" s="52">
        <v>9.14</v>
      </c>
      <c r="B103" s="34" t="s">
        <v>164</v>
      </c>
      <c r="C103" s="35"/>
      <c r="D103" s="75">
        <v>125</v>
      </c>
      <c r="E103" s="66" t="s">
        <v>45</v>
      </c>
      <c r="F103" s="76">
        <v>155.33</v>
      </c>
      <c r="G103" s="39"/>
      <c r="H103" s="39"/>
      <c r="I103" s="40" t="s">
        <v>36</v>
      </c>
      <c r="J103" s="41">
        <f t="shared" si="0"/>
        <v>1</v>
      </c>
      <c r="K103" s="39" t="s">
        <v>37</v>
      </c>
      <c r="L103" s="39" t="s">
        <v>4</v>
      </c>
      <c r="M103" s="42"/>
      <c r="N103" s="56"/>
      <c r="O103" s="56"/>
      <c r="P103" s="57"/>
      <c r="Q103" s="56"/>
      <c r="R103" s="56"/>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61">
        <f t="shared" si="1"/>
        <v>19416.25</v>
      </c>
      <c r="BB103" s="64">
        <f t="shared" si="2"/>
        <v>19416.25</v>
      </c>
      <c r="BC103" s="74" t="str">
        <f t="shared" si="3"/>
        <v>INR  Nineteen Thousand Four Hundred &amp; Sixteen  and Paise Twenty Five Only</v>
      </c>
      <c r="IA103" s="21">
        <v>9.14</v>
      </c>
      <c r="IB103" s="21" t="s">
        <v>164</v>
      </c>
      <c r="ID103" s="21">
        <v>125</v>
      </c>
      <c r="IE103" s="22" t="s">
        <v>45</v>
      </c>
      <c r="IF103" s="22"/>
      <c r="IG103" s="22"/>
      <c r="IH103" s="22"/>
      <c r="II103" s="22"/>
    </row>
    <row r="104" spans="1:243" s="21" customFormat="1" ht="94.5">
      <c r="A104" s="52">
        <v>9.15</v>
      </c>
      <c r="B104" s="34" t="s">
        <v>78</v>
      </c>
      <c r="C104" s="35"/>
      <c r="D104" s="75">
        <v>250</v>
      </c>
      <c r="E104" s="66" t="s">
        <v>45</v>
      </c>
      <c r="F104" s="76">
        <v>100.96</v>
      </c>
      <c r="G104" s="39"/>
      <c r="H104" s="39"/>
      <c r="I104" s="40" t="s">
        <v>36</v>
      </c>
      <c r="J104" s="41">
        <f t="shared" si="0"/>
        <v>1</v>
      </c>
      <c r="K104" s="39" t="s">
        <v>37</v>
      </c>
      <c r="L104" s="39" t="s">
        <v>4</v>
      </c>
      <c r="M104" s="42"/>
      <c r="N104" s="56"/>
      <c r="O104" s="56"/>
      <c r="P104" s="57"/>
      <c r="Q104" s="56"/>
      <c r="R104" s="56"/>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61">
        <f t="shared" si="1"/>
        <v>25240</v>
      </c>
      <c r="BB104" s="64">
        <f t="shared" si="2"/>
        <v>25240</v>
      </c>
      <c r="BC104" s="74" t="str">
        <f t="shared" si="3"/>
        <v>INR  Twenty Five Thousand Two Hundred &amp; Forty  Only</v>
      </c>
      <c r="IA104" s="21">
        <v>9.15</v>
      </c>
      <c r="IB104" s="21" t="s">
        <v>78</v>
      </c>
      <c r="ID104" s="21">
        <v>250</v>
      </c>
      <c r="IE104" s="22" t="s">
        <v>45</v>
      </c>
      <c r="IF104" s="22"/>
      <c r="IG104" s="22"/>
      <c r="IH104" s="22"/>
      <c r="II104" s="22"/>
    </row>
    <row r="105" spans="1:243" s="21" customFormat="1" ht="33.75" customHeight="1">
      <c r="A105" s="52">
        <v>9.16</v>
      </c>
      <c r="B105" s="34" t="s">
        <v>79</v>
      </c>
      <c r="C105" s="35"/>
      <c r="D105" s="78"/>
      <c r="E105" s="78"/>
      <c r="F105" s="78"/>
      <c r="G105" s="78"/>
      <c r="H105" s="78"/>
      <c r="I105" s="78"/>
      <c r="J105" s="78"/>
      <c r="K105" s="78"/>
      <c r="L105" s="78"/>
      <c r="M105" s="78"/>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IA105" s="21">
        <v>9.16</v>
      </c>
      <c r="IB105" s="21" t="s">
        <v>79</v>
      </c>
      <c r="IE105" s="22"/>
      <c r="IF105" s="22"/>
      <c r="IG105" s="22"/>
      <c r="IH105" s="22"/>
      <c r="II105" s="22"/>
    </row>
    <row r="106" spans="1:243" s="21" customFormat="1" ht="33.75" customHeight="1">
      <c r="A106" s="52">
        <v>9.17</v>
      </c>
      <c r="B106" s="34" t="s">
        <v>80</v>
      </c>
      <c r="C106" s="35"/>
      <c r="D106" s="75">
        <v>175</v>
      </c>
      <c r="E106" s="66" t="s">
        <v>45</v>
      </c>
      <c r="F106" s="76">
        <v>14.69</v>
      </c>
      <c r="G106" s="39"/>
      <c r="H106" s="39"/>
      <c r="I106" s="40" t="s">
        <v>36</v>
      </c>
      <c r="J106" s="41">
        <f t="shared" si="0"/>
        <v>1</v>
      </c>
      <c r="K106" s="39" t="s">
        <v>37</v>
      </c>
      <c r="L106" s="39" t="s">
        <v>4</v>
      </c>
      <c r="M106" s="42"/>
      <c r="N106" s="56"/>
      <c r="O106" s="56"/>
      <c r="P106" s="57"/>
      <c r="Q106" s="56"/>
      <c r="R106" s="56"/>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61">
        <f t="shared" si="1"/>
        <v>2570.75</v>
      </c>
      <c r="BB106" s="64">
        <f t="shared" si="2"/>
        <v>2570.75</v>
      </c>
      <c r="BC106" s="74" t="str">
        <f t="shared" si="3"/>
        <v>INR  Two Thousand Five Hundred &amp; Seventy  and Paise Seventy Five Only</v>
      </c>
      <c r="IA106" s="21">
        <v>9.17</v>
      </c>
      <c r="IB106" s="21" t="s">
        <v>80</v>
      </c>
      <c r="ID106" s="21">
        <v>175</v>
      </c>
      <c r="IE106" s="22" t="s">
        <v>45</v>
      </c>
      <c r="IF106" s="22"/>
      <c r="IG106" s="22"/>
      <c r="IH106" s="22"/>
      <c r="II106" s="22"/>
    </row>
    <row r="107" spans="1:243" s="21" customFormat="1" ht="33.75" customHeight="1">
      <c r="A107" s="52">
        <v>9.18</v>
      </c>
      <c r="B107" s="34" t="s">
        <v>81</v>
      </c>
      <c r="C107" s="35"/>
      <c r="D107" s="75">
        <v>250</v>
      </c>
      <c r="E107" s="66" t="s">
        <v>45</v>
      </c>
      <c r="F107" s="76">
        <v>16</v>
      </c>
      <c r="G107" s="39"/>
      <c r="H107" s="39"/>
      <c r="I107" s="40" t="s">
        <v>36</v>
      </c>
      <c r="J107" s="41">
        <f t="shared" si="0"/>
        <v>1</v>
      </c>
      <c r="K107" s="39" t="s">
        <v>37</v>
      </c>
      <c r="L107" s="39" t="s">
        <v>4</v>
      </c>
      <c r="M107" s="42"/>
      <c r="N107" s="56"/>
      <c r="O107" s="56"/>
      <c r="P107" s="57"/>
      <c r="Q107" s="56"/>
      <c r="R107" s="56"/>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61">
        <f t="shared" si="1"/>
        <v>4000</v>
      </c>
      <c r="BB107" s="64">
        <f t="shared" si="2"/>
        <v>4000</v>
      </c>
      <c r="BC107" s="74" t="str">
        <f t="shared" si="3"/>
        <v>INR  Four Thousand    Only</v>
      </c>
      <c r="IA107" s="21">
        <v>9.18</v>
      </c>
      <c r="IB107" s="21" t="s">
        <v>81</v>
      </c>
      <c r="ID107" s="21">
        <v>250</v>
      </c>
      <c r="IE107" s="22" t="s">
        <v>45</v>
      </c>
      <c r="IF107" s="22"/>
      <c r="IG107" s="22"/>
      <c r="IH107" s="22"/>
      <c r="II107" s="22"/>
    </row>
    <row r="108" spans="1:243" s="21" customFormat="1" ht="33.75" customHeight="1">
      <c r="A108" s="52">
        <v>9.19</v>
      </c>
      <c r="B108" s="34" t="s">
        <v>55</v>
      </c>
      <c r="C108" s="35"/>
      <c r="D108" s="78"/>
      <c r="E108" s="78"/>
      <c r="F108" s="78"/>
      <c r="G108" s="78"/>
      <c r="H108" s="78"/>
      <c r="I108" s="78"/>
      <c r="J108" s="78"/>
      <c r="K108" s="78"/>
      <c r="L108" s="78"/>
      <c r="M108" s="78"/>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IA108" s="21">
        <v>9.19</v>
      </c>
      <c r="IB108" s="21" t="s">
        <v>55</v>
      </c>
      <c r="IE108" s="22"/>
      <c r="IF108" s="22"/>
      <c r="IG108" s="22"/>
      <c r="IH108" s="22"/>
      <c r="II108" s="22"/>
    </row>
    <row r="109" spans="1:243" s="21" customFormat="1" ht="33.75" customHeight="1">
      <c r="A109" s="60">
        <v>9.2</v>
      </c>
      <c r="B109" s="34" t="s">
        <v>56</v>
      </c>
      <c r="C109" s="35"/>
      <c r="D109" s="75">
        <v>160</v>
      </c>
      <c r="E109" s="66" t="s">
        <v>45</v>
      </c>
      <c r="F109" s="76">
        <v>70.1</v>
      </c>
      <c r="G109" s="39"/>
      <c r="H109" s="39"/>
      <c r="I109" s="40" t="s">
        <v>36</v>
      </c>
      <c r="J109" s="41">
        <f t="shared" si="0"/>
        <v>1</v>
      </c>
      <c r="K109" s="39" t="s">
        <v>37</v>
      </c>
      <c r="L109" s="39" t="s">
        <v>4</v>
      </c>
      <c r="M109" s="42"/>
      <c r="N109" s="56"/>
      <c r="O109" s="56"/>
      <c r="P109" s="57"/>
      <c r="Q109" s="56"/>
      <c r="R109" s="56"/>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61">
        <f t="shared" si="1"/>
        <v>11216</v>
      </c>
      <c r="BB109" s="64">
        <f t="shared" si="2"/>
        <v>11216</v>
      </c>
      <c r="BC109" s="74" t="str">
        <f t="shared" si="3"/>
        <v>INR  Eleven Thousand Two Hundred &amp; Sixteen  Only</v>
      </c>
      <c r="IA109" s="21">
        <v>9.2</v>
      </c>
      <c r="IB109" s="21" t="s">
        <v>56</v>
      </c>
      <c r="ID109" s="21">
        <v>160</v>
      </c>
      <c r="IE109" s="22" t="s">
        <v>45</v>
      </c>
      <c r="IF109" s="22"/>
      <c r="IG109" s="22"/>
      <c r="IH109" s="22"/>
      <c r="II109" s="22"/>
    </row>
    <row r="110" spans="1:243" s="21" customFormat="1" ht="33.75" customHeight="1">
      <c r="A110" s="52">
        <v>9.21</v>
      </c>
      <c r="B110" s="34" t="s">
        <v>162</v>
      </c>
      <c r="C110" s="35"/>
      <c r="D110" s="78"/>
      <c r="E110" s="78"/>
      <c r="F110" s="78"/>
      <c r="G110" s="78"/>
      <c r="H110" s="78"/>
      <c r="I110" s="78"/>
      <c r="J110" s="78"/>
      <c r="K110" s="78"/>
      <c r="L110" s="78"/>
      <c r="M110" s="78"/>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IA110" s="21">
        <v>9.21</v>
      </c>
      <c r="IB110" s="21" t="s">
        <v>162</v>
      </c>
      <c r="IE110" s="22"/>
      <c r="IF110" s="22"/>
      <c r="IG110" s="22"/>
      <c r="IH110" s="22"/>
      <c r="II110" s="22"/>
    </row>
    <row r="111" spans="1:243" s="21" customFormat="1" ht="47.25">
      <c r="A111" s="52">
        <v>9.22</v>
      </c>
      <c r="B111" s="34" t="s">
        <v>165</v>
      </c>
      <c r="C111" s="35"/>
      <c r="D111" s="75">
        <v>70</v>
      </c>
      <c r="E111" s="66" t="s">
        <v>45</v>
      </c>
      <c r="F111" s="76">
        <v>87.59</v>
      </c>
      <c r="G111" s="39"/>
      <c r="H111" s="39"/>
      <c r="I111" s="40" t="s">
        <v>36</v>
      </c>
      <c r="J111" s="41">
        <f t="shared" si="0"/>
        <v>1</v>
      </c>
      <c r="K111" s="39" t="s">
        <v>37</v>
      </c>
      <c r="L111" s="39" t="s">
        <v>4</v>
      </c>
      <c r="M111" s="42"/>
      <c r="N111" s="56"/>
      <c r="O111" s="56"/>
      <c r="P111" s="57"/>
      <c r="Q111" s="56"/>
      <c r="R111" s="56"/>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61">
        <f t="shared" si="1"/>
        <v>6131.3</v>
      </c>
      <c r="BB111" s="64">
        <f t="shared" si="2"/>
        <v>6131.3</v>
      </c>
      <c r="BC111" s="74" t="str">
        <f t="shared" si="3"/>
        <v>INR  Six Thousand One Hundred &amp; Thirty One  and Paise Thirty Only</v>
      </c>
      <c r="IA111" s="21">
        <v>9.22</v>
      </c>
      <c r="IB111" s="21" t="s">
        <v>165</v>
      </c>
      <c r="ID111" s="21">
        <v>70</v>
      </c>
      <c r="IE111" s="22" t="s">
        <v>45</v>
      </c>
      <c r="IF111" s="22"/>
      <c r="IG111" s="22"/>
      <c r="IH111" s="22"/>
      <c r="II111" s="22"/>
    </row>
    <row r="112" spans="1:243" s="21" customFormat="1" ht="16.5" customHeight="1">
      <c r="A112" s="52">
        <v>10</v>
      </c>
      <c r="B112" s="34" t="s">
        <v>82</v>
      </c>
      <c r="C112" s="35"/>
      <c r="D112" s="78"/>
      <c r="E112" s="78"/>
      <c r="F112" s="78"/>
      <c r="G112" s="78"/>
      <c r="H112" s="78"/>
      <c r="I112" s="78"/>
      <c r="J112" s="78"/>
      <c r="K112" s="78"/>
      <c r="L112" s="78"/>
      <c r="M112" s="78"/>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IA112" s="21">
        <v>10</v>
      </c>
      <c r="IB112" s="21" t="s">
        <v>82</v>
      </c>
      <c r="IE112" s="22"/>
      <c r="IF112" s="22"/>
      <c r="IG112" s="22"/>
      <c r="IH112" s="22"/>
      <c r="II112" s="22"/>
    </row>
    <row r="113" spans="1:243" s="21" customFormat="1" ht="157.5">
      <c r="A113" s="52">
        <v>10.01</v>
      </c>
      <c r="B113" s="34" t="s">
        <v>166</v>
      </c>
      <c r="C113" s="35"/>
      <c r="D113" s="78"/>
      <c r="E113" s="78"/>
      <c r="F113" s="78"/>
      <c r="G113" s="78"/>
      <c r="H113" s="78"/>
      <c r="I113" s="78"/>
      <c r="J113" s="78"/>
      <c r="K113" s="78"/>
      <c r="L113" s="78"/>
      <c r="M113" s="78"/>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IA113" s="21">
        <v>10.01</v>
      </c>
      <c r="IB113" s="21" t="s">
        <v>166</v>
      </c>
      <c r="IE113" s="22"/>
      <c r="IF113" s="22"/>
      <c r="IG113" s="22"/>
      <c r="IH113" s="22"/>
      <c r="II113" s="22"/>
    </row>
    <row r="114" spans="1:243" s="21" customFormat="1" ht="33.75" customHeight="1">
      <c r="A114" s="52">
        <v>10.02</v>
      </c>
      <c r="B114" s="34" t="s">
        <v>167</v>
      </c>
      <c r="C114" s="35"/>
      <c r="D114" s="75">
        <v>35</v>
      </c>
      <c r="E114" s="66" t="s">
        <v>45</v>
      </c>
      <c r="F114" s="76">
        <v>376.68</v>
      </c>
      <c r="G114" s="39"/>
      <c r="H114" s="39"/>
      <c r="I114" s="40" t="s">
        <v>36</v>
      </c>
      <c r="J114" s="41">
        <f t="shared" si="0"/>
        <v>1</v>
      </c>
      <c r="K114" s="39" t="s">
        <v>37</v>
      </c>
      <c r="L114" s="39" t="s">
        <v>4</v>
      </c>
      <c r="M114" s="42"/>
      <c r="N114" s="56"/>
      <c r="O114" s="56"/>
      <c r="P114" s="57"/>
      <c r="Q114" s="56"/>
      <c r="R114" s="56"/>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61">
        <f t="shared" si="1"/>
        <v>13183.8</v>
      </c>
      <c r="BB114" s="64">
        <f t="shared" si="2"/>
        <v>13183.8</v>
      </c>
      <c r="BC114" s="74" t="str">
        <f t="shared" si="3"/>
        <v>INR  Thirteen Thousand One Hundred &amp; Eighty Three  and Paise Eighty Only</v>
      </c>
      <c r="IA114" s="21">
        <v>10.02</v>
      </c>
      <c r="IB114" s="21" t="s">
        <v>167</v>
      </c>
      <c r="ID114" s="21">
        <v>35</v>
      </c>
      <c r="IE114" s="22" t="s">
        <v>45</v>
      </c>
      <c r="IF114" s="22"/>
      <c r="IG114" s="22"/>
      <c r="IH114" s="22"/>
      <c r="II114" s="22"/>
    </row>
    <row r="115" spans="1:243" s="21" customFormat="1" ht="252">
      <c r="A115" s="52">
        <v>10.03</v>
      </c>
      <c r="B115" s="34" t="s">
        <v>168</v>
      </c>
      <c r="C115" s="35"/>
      <c r="D115" s="78"/>
      <c r="E115" s="78"/>
      <c r="F115" s="78"/>
      <c r="G115" s="78"/>
      <c r="H115" s="78"/>
      <c r="I115" s="78"/>
      <c r="J115" s="78"/>
      <c r="K115" s="78"/>
      <c r="L115" s="78"/>
      <c r="M115" s="78"/>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IA115" s="21">
        <v>10.03</v>
      </c>
      <c r="IB115" s="21" t="s">
        <v>168</v>
      </c>
      <c r="IE115" s="22"/>
      <c r="IF115" s="22"/>
      <c r="IG115" s="22"/>
      <c r="IH115" s="22"/>
      <c r="II115" s="22"/>
    </row>
    <row r="116" spans="1:243" s="21" customFormat="1" ht="45" customHeight="1">
      <c r="A116" s="52">
        <v>10.04</v>
      </c>
      <c r="B116" s="34" t="s">
        <v>169</v>
      </c>
      <c r="C116" s="35"/>
      <c r="D116" s="75">
        <v>8</v>
      </c>
      <c r="E116" s="66" t="s">
        <v>49</v>
      </c>
      <c r="F116" s="76">
        <v>1198.47</v>
      </c>
      <c r="G116" s="39"/>
      <c r="H116" s="39"/>
      <c r="I116" s="40" t="s">
        <v>36</v>
      </c>
      <c r="J116" s="41">
        <f t="shared" si="0"/>
        <v>1</v>
      </c>
      <c r="K116" s="39" t="s">
        <v>37</v>
      </c>
      <c r="L116" s="39" t="s">
        <v>4</v>
      </c>
      <c r="M116" s="42"/>
      <c r="N116" s="56"/>
      <c r="O116" s="56"/>
      <c r="P116" s="57"/>
      <c r="Q116" s="56"/>
      <c r="R116" s="56"/>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61">
        <f t="shared" si="1"/>
        <v>9587.76</v>
      </c>
      <c r="BB116" s="64">
        <f t="shared" si="2"/>
        <v>9587.76</v>
      </c>
      <c r="BC116" s="74" t="str">
        <f t="shared" si="3"/>
        <v>INR  Nine Thousand Five Hundred &amp; Eighty Seven  and Paise Seventy Six Only</v>
      </c>
      <c r="IA116" s="21">
        <v>10.04</v>
      </c>
      <c r="IB116" s="21" t="s">
        <v>169</v>
      </c>
      <c r="ID116" s="21">
        <v>8</v>
      </c>
      <c r="IE116" s="22" t="s">
        <v>49</v>
      </c>
      <c r="IF116" s="22"/>
      <c r="IG116" s="22"/>
      <c r="IH116" s="22"/>
      <c r="II116" s="22"/>
    </row>
    <row r="117" spans="1:243" s="21" customFormat="1" ht="33.75" customHeight="1">
      <c r="A117" s="52">
        <v>10.05</v>
      </c>
      <c r="B117" s="34" t="s">
        <v>170</v>
      </c>
      <c r="C117" s="35"/>
      <c r="D117" s="75">
        <v>8</v>
      </c>
      <c r="E117" s="66" t="s">
        <v>49</v>
      </c>
      <c r="F117" s="76">
        <v>753.09</v>
      </c>
      <c r="G117" s="39"/>
      <c r="H117" s="39"/>
      <c r="I117" s="40" t="s">
        <v>36</v>
      </c>
      <c r="J117" s="41">
        <f t="shared" si="0"/>
        <v>1</v>
      </c>
      <c r="K117" s="39" t="s">
        <v>37</v>
      </c>
      <c r="L117" s="39" t="s">
        <v>4</v>
      </c>
      <c r="M117" s="42"/>
      <c r="N117" s="56"/>
      <c r="O117" s="56"/>
      <c r="P117" s="57"/>
      <c r="Q117" s="56"/>
      <c r="R117" s="56"/>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61">
        <f t="shared" si="1"/>
        <v>6024.72</v>
      </c>
      <c r="BB117" s="64">
        <f t="shared" si="2"/>
        <v>6024.72</v>
      </c>
      <c r="BC117" s="74" t="str">
        <f t="shared" si="3"/>
        <v>INR  Six Thousand  &amp;Twenty Four  and Paise Seventy Two Only</v>
      </c>
      <c r="IA117" s="21">
        <v>10.05</v>
      </c>
      <c r="IB117" s="21" t="s">
        <v>170</v>
      </c>
      <c r="ID117" s="21">
        <v>8</v>
      </c>
      <c r="IE117" s="22" t="s">
        <v>49</v>
      </c>
      <c r="IF117" s="22"/>
      <c r="IG117" s="22"/>
      <c r="IH117" s="22"/>
      <c r="II117" s="22"/>
    </row>
    <row r="118" spans="1:243" s="21" customFormat="1" ht="63">
      <c r="A118" s="52">
        <v>10.06</v>
      </c>
      <c r="B118" s="34" t="s">
        <v>171</v>
      </c>
      <c r="C118" s="35"/>
      <c r="D118" s="75">
        <v>90</v>
      </c>
      <c r="E118" s="66" t="s">
        <v>45</v>
      </c>
      <c r="F118" s="76">
        <v>2.19</v>
      </c>
      <c r="G118" s="39"/>
      <c r="H118" s="39"/>
      <c r="I118" s="40" t="s">
        <v>36</v>
      </c>
      <c r="J118" s="41">
        <f t="shared" si="0"/>
        <v>1</v>
      </c>
      <c r="K118" s="39" t="s">
        <v>37</v>
      </c>
      <c r="L118" s="39" t="s">
        <v>4</v>
      </c>
      <c r="M118" s="42"/>
      <c r="N118" s="56"/>
      <c r="O118" s="56"/>
      <c r="P118" s="57"/>
      <c r="Q118" s="56"/>
      <c r="R118" s="56"/>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61">
        <f t="shared" si="1"/>
        <v>197.1</v>
      </c>
      <c r="BB118" s="64">
        <f t="shared" si="2"/>
        <v>197.1</v>
      </c>
      <c r="BC118" s="74" t="str">
        <f t="shared" si="3"/>
        <v>INR  One Hundred &amp; Ninety Seven  and Paise Ten Only</v>
      </c>
      <c r="IA118" s="21">
        <v>10.06</v>
      </c>
      <c r="IB118" s="21" t="s">
        <v>171</v>
      </c>
      <c r="ID118" s="21">
        <v>90</v>
      </c>
      <c r="IE118" s="22" t="s">
        <v>45</v>
      </c>
      <c r="IF118" s="22"/>
      <c r="IG118" s="22"/>
      <c r="IH118" s="22"/>
      <c r="II118" s="22"/>
    </row>
    <row r="119" spans="1:243" s="21" customFormat="1" ht="126">
      <c r="A119" s="52">
        <v>10.07</v>
      </c>
      <c r="B119" s="34" t="s">
        <v>172</v>
      </c>
      <c r="C119" s="35"/>
      <c r="D119" s="75">
        <v>9</v>
      </c>
      <c r="E119" s="66" t="s">
        <v>49</v>
      </c>
      <c r="F119" s="76">
        <v>261.16</v>
      </c>
      <c r="G119" s="39"/>
      <c r="H119" s="39"/>
      <c r="I119" s="40" t="s">
        <v>36</v>
      </c>
      <c r="J119" s="41">
        <f t="shared" si="0"/>
        <v>1</v>
      </c>
      <c r="K119" s="39" t="s">
        <v>37</v>
      </c>
      <c r="L119" s="39" t="s">
        <v>4</v>
      </c>
      <c r="M119" s="42"/>
      <c r="N119" s="56"/>
      <c r="O119" s="56"/>
      <c r="P119" s="57"/>
      <c r="Q119" s="56"/>
      <c r="R119" s="56"/>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61">
        <f t="shared" si="1"/>
        <v>2350.44</v>
      </c>
      <c r="BB119" s="64">
        <f t="shared" si="2"/>
        <v>2350.44</v>
      </c>
      <c r="BC119" s="74" t="str">
        <f t="shared" si="3"/>
        <v>INR  Two Thousand Three Hundred &amp; Fifty  and Paise Forty Four Only</v>
      </c>
      <c r="IA119" s="21">
        <v>10.07</v>
      </c>
      <c r="IB119" s="21" t="s">
        <v>172</v>
      </c>
      <c r="ID119" s="21">
        <v>9</v>
      </c>
      <c r="IE119" s="22" t="s">
        <v>49</v>
      </c>
      <c r="IF119" s="22"/>
      <c r="IG119" s="22"/>
      <c r="IH119" s="22"/>
      <c r="II119" s="22"/>
    </row>
    <row r="120" spans="1:243" s="21" customFormat="1" ht="18" customHeight="1">
      <c r="A120" s="52">
        <v>11</v>
      </c>
      <c r="B120" s="34" t="s">
        <v>63</v>
      </c>
      <c r="C120" s="35"/>
      <c r="D120" s="78"/>
      <c r="E120" s="78"/>
      <c r="F120" s="78"/>
      <c r="G120" s="78"/>
      <c r="H120" s="78"/>
      <c r="I120" s="78"/>
      <c r="J120" s="78"/>
      <c r="K120" s="78"/>
      <c r="L120" s="78"/>
      <c r="M120" s="78"/>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IA120" s="21">
        <v>11</v>
      </c>
      <c r="IB120" s="21" t="s">
        <v>63</v>
      </c>
      <c r="IE120" s="22"/>
      <c r="IF120" s="22"/>
      <c r="IG120" s="22"/>
      <c r="IH120" s="22"/>
      <c r="II120" s="22"/>
    </row>
    <row r="121" spans="1:243" s="21" customFormat="1" ht="63">
      <c r="A121" s="52">
        <v>11.01</v>
      </c>
      <c r="B121" s="34" t="s">
        <v>173</v>
      </c>
      <c r="C121" s="35"/>
      <c r="D121" s="75">
        <v>12</v>
      </c>
      <c r="E121" s="66" t="s">
        <v>47</v>
      </c>
      <c r="F121" s="76">
        <v>532.66</v>
      </c>
      <c r="G121" s="39"/>
      <c r="H121" s="39"/>
      <c r="I121" s="40" t="s">
        <v>36</v>
      </c>
      <c r="J121" s="41">
        <f t="shared" si="0"/>
        <v>1</v>
      </c>
      <c r="K121" s="39" t="s">
        <v>37</v>
      </c>
      <c r="L121" s="39" t="s">
        <v>4</v>
      </c>
      <c r="M121" s="42"/>
      <c r="N121" s="56"/>
      <c r="O121" s="56"/>
      <c r="P121" s="57"/>
      <c r="Q121" s="56"/>
      <c r="R121" s="56"/>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61">
        <f t="shared" si="1"/>
        <v>6391.92</v>
      </c>
      <c r="BB121" s="64">
        <f t="shared" si="2"/>
        <v>6391.92</v>
      </c>
      <c r="BC121" s="74" t="str">
        <f t="shared" si="3"/>
        <v>INR  Six Thousand Three Hundred &amp; Ninety One  and Paise Ninety Two Only</v>
      </c>
      <c r="IA121" s="21">
        <v>11.01</v>
      </c>
      <c r="IB121" s="21" t="s">
        <v>173</v>
      </c>
      <c r="ID121" s="21">
        <v>12</v>
      </c>
      <c r="IE121" s="22" t="s">
        <v>47</v>
      </c>
      <c r="IF121" s="22"/>
      <c r="IG121" s="22"/>
      <c r="IH121" s="22"/>
      <c r="II121" s="22"/>
    </row>
    <row r="122" spans="1:243" s="21" customFormat="1" ht="78.75">
      <c r="A122" s="52">
        <v>11.02</v>
      </c>
      <c r="B122" s="34" t="s">
        <v>174</v>
      </c>
      <c r="C122" s="35"/>
      <c r="D122" s="78"/>
      <c r="E122" s="78"/>
      <c r="F122" s="78"/>
      <c r="G122" s="78"/>
      <c r="H122" s="78"/>
      <c r="I122" s="78"/>
      <c r="J122" s="78"/>
      <c r="K122" s="78"/>
      <c r="L122" s="78"/>
      <c r="M122" s="78"/>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IA122" s="21">
        <v>11.02</v>
      </c>
      <c r="IB122" s="21" t="s">
        <v>174</v>
      </c>
      <c r="IE122" s="22"/>
      <c r="IF122" s="22"/>
      <c r="IG122" s="22"/>
      <c r="IH122" s="22"/>
      <c r="II122" s="22"/>
    </row>
    <row r="123" spans="1:243" s="21" customFormat="1" ht="33.75" customHeight="1">
      <c r="A123" s="52">
        <v>11.03</v>
      </c>
      <c r="B123" s="34" t="s">
        <v>175</v>
      </c>
      <c r="C123" s="35"/>
      <c r="D123" s="75">
        <v>5.25</v>
      </c>
      <c r="E123" s="66" t="s">
        <v>47</v>
      </c>
      <c r="F123" s="76">
        <v>1523.41</v>
      </c>
      <c r="G123" s="39"/>
      <c r="H123" s="39"/>
      <c r="I123" s="40" t="s">
        <v>36</v>
      </c>
      <c r="J123" s="41">
        <f t="shared" si="0"/>
        <v>1</v>
      </c>
      <c r="K123" s="39" t="s">
        <v>37</v>
      </c>
      <c r="L123" s="39" t="s">
        <v>4</v>
      </c>
      <c r="M123" s="42"/>
      <c r="N123" s="56"/>
      <c r="O123" s="56"/>
      <c r="P123" s="57"/>
      <c r="Q123" s="56"/>
      <c r="R123" s="56"/>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61">
        <f t="shared" si="1"/>
        <v>7997.9</v>
      </c>
      <c r="BB123" s="64">
        <f t="shared" si="2"/>
        <v>7997.9</v>
      </c>
      <c r="BC123" s="74" t="str">
        <f t="shared" si="3"/>
        <v>INR  Seven Thousand Nine Hundred &amp; Ninety Seven  and Paise Ninety Only</v>
      </c>
      <c r="IA123" s="21">
        <v>11.03</v>
      </c>
      <c r="IB123" s="21" t="s">
        <v>175</v>
      </c>
      <c r="ID123" s="21">
        <v>5.25</v>
      </c>
      <c r="IE123" s="22" t="s">
        <v>47</v>
      </c>
      <c r="IF123" s="22"/>
      <c r="IG123" s="22"/>
      <c r="IH123" s="22"/>
      <c r="II123" s="22"/>
    </row>
    <row r="124" spans="1:243" s="21" customFormat="1" ht="94.5">
      <c r="A124" s="52">
        <v>11.04</v>
      </c>
      <c r="B124" s="34" t="s">
        <v>176</v>
      </c>
      <c r="C124" s="35"/>
      <c r="D124" s="75">
        <v>1.1</v>
      </c>
      <c r="E124" s="66" t="s">
        <v>47</v>
      </c>
      <c r="F124" s="76">
        <v>2222.45</v>
      </c>
      <c r="G124" s="39"/>
      <c r="H124" s="39"/>
      <c r="I124" s="40" t="s">
        <v>36</v>
      </c>
      <c r="J124" s="41">
        <f t="shared" si="0"/>
        <v>1</v>
      </c>
      <c r="K124" s="39" t="s">
        <v>37</v>
      </c>
      <c r="L124" s="39" t="s">
        <v>4</v>
      </c>
      <c r="M124" s="42"/>
      <c r="N124" s="56"/>
      <c r="O124" s="56"/>
      <c r="P124" s="57"/>
      <c r="Q124" s="56"/>
      <c r="R124" s="56"/>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61">
        <f t="shared" si="1"/>
        <v>2444.7</v>
      </c>
      <c r="BB124" s="64">
        <f t="shared" si="2"/>
        <v>2444.7</v>
      </c>
      <c r="BC124" s="74" t="str">
        <f t="shared" si="3"/>
        <v>INR  Two Thousand Four Hundred &amp; Forty Four  and Paise Seventy Only</v>
      </c>
      <c r="IA124" s="21">
        <v>11.04</v>
      </c>
      <c r="IB124" s="21" t="s">
        <v>176</v>
      </c>
      <c r="ID124" s="21">
        <v>1.1</v>
      </c>
      <c r="IE124" s="22" t="s">
        <v>47</v>
      </c>
      <c r="IF124" s="22"/>
      <c r="IG124" s="22"/>
      <c r="IH124" s="22"/>
      <c r="II124" s="22"/>
    </row>
    <row r="125" spans="1:243" s="21" customFormat="1" ht="94.5">
      <c r="A125" s="52">
        <v>11.05</v>
      </c>
      <c r="B125" s="34" t="s">
        <v>177</v>
      </c>
      <c r="C125" s="35"/>
      <c r="D125" s="78"/>
      <c r="E125" s="78"/>
      <c r="F125" s="78"/>
      <c r="G125" s="78"/>
      <c r="H125" s="78"/>
      <c r="I125" s="78"/>
      <c r="J125" s="78"/>
      <c r="K125" s="78"/>
      <c r="L125" s="78"/>
      <c r="M125" s="78"/>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IA125" s="21">
        <v>11.05</v>
      </c>
      <c r="IB125" s="21" t="s">
        <v>177</v>
      </c>
      <c r="IE125" s="22"/>
      <c r="IF125" s="22"/>
      <c r="IG125" s="22"/>
      <c r="IH125" s="22"/>
      <c r="II125" s="22"/>
    </row>
    <row r="126" spans="1:243" s="21" customFormat="1" ht="33.75" customHeight="1">
      <c r="A126" s="52">
        <v>11.06</v>
      </c>
      <c r="B126" s="34" t="s">
        <v>178</v>
      </c>
      <c r="C126" s="35"/>
      <c r="D126" s="75">
        <v>2.25</v>
      </c>
      <c r="E126" s="66" t="s">
        <v>47</v>
      </c>
      <c r="F126" s="76">
        <v>1288.82</v>
      </c>
      <c r="G126" s="39"/>
      <c r="H126" s="39"/>
      <c r="I126" s="40" t="s">
        <v>36</v>
      </c>
      <c r="J126" s="41">
        <f t="shared" si="0"/>
        <v>1</v>
      </c>
      <c r="K126" s="39" t="s">
        <v>37</v>
      </c>
      <c r="L126" s="39" t="s">
        <v>4</v>
      </c>
      <c r="M126" s="42"/>
      <c r="N126" s="56"/>
      <c r="O126" s="56"/>
      <c r="P126" s="57"/>
      <c r="Q126" s="56"/>
      <c r="R126" s="56"/>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61">
        <f t="shared" si="1"/>
        <v>2899.85</v>
      </c>
      <c r="BB126" s="64">
        <f t="shared" si="2"/>
        <v>2899.85</v>
      </c>
      <c r="BC126" s="74" t="str">
        <f t="shared" si="3"/>
        <v>INR  Two Thousand Eight Hundred &amp; Ninety Nine  and Paise Eighty Five Only</v>
      </c>
      <c r="IA126" s="21">
        <v>11.06</v>
      </c>
      <c r="IB126" s="21" t="s">
        <v>178</v>
      </c>
      <c r="ID126" s="21">
        <v>2.25</v>
      </c>
      <c r="IE126" s="22" t="s">
        <v>47</v>
      </c>
      <c r="IF126" s="22"/>
      <c r="IG126" s="22"/>
      <c r="IH126" s="22"/>
      <c r="II126" s="22"/>
    </row>
    <row r="127" spans="1:243" s="21" customFormat="1" ht="64.5" customHeight="1">
      <c r="A127" s="52">
        <v>11.07</v>
      </c>
      <c r="B127" s="34" t="s">
        <v>179</v>
      </c>
      <c r="C127" s="35"/>
      <c r="D127" s="78"/>
      <c r="E127" s="78"/>
      <c r="F127" s="78"/>
      <c r="G127" s="78"/>
      <c r="H127" s="78"/>
      <c r="I127" s="78"/>
      <c r="J127" s="78"/>
      <c r="K127" s="78"/>
      <c r="L127" s="78"/>
      <c r="M127" s="78"/>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IA127" s="21">
        <v>11.07</v>
      </c>
      <c r="IB127" s="21" t="s">
        <v>179</v>
      </c>
      <c r="IE127" s="22"/>
      <c r="IF127" s="22"/>
      <c r="IG127" s="22"/>
      <c r="IH127" s="22"/>
      <c r="II127" s="22"/>
    </row>
    <row r="128" spans="1:243" s="21" customFormat="1" ht="33.75" customHeight="1">
      <c r="A128" s="52">
        <v>11.08</v>
      </c>
      <c r="B128" s="34" t="s">
        <v>180</v>
      </c>
      <c r="C128" s="35"/>
      <c r="D128" s="75">
        <v>17</v>
      </c>
      <c r="E128" s="66" t="s">
        <v>49</v>
      </c>
      <c r="F128" s="76">
        <v>240.68</v>
      </c>
      <c r="G128" s="39"/>
      <c r="H128" s="39"/>
      <c r="I128" s="40" t="s">
        <v>36</v>
      </c>
      <c r="J128" s="41">
        <f t="shared" si="0"/>
        <v>1</v>
      </c>
      <c r="K128" s="39" t="s">
        <v>37</v>
      </c>
      <c r="L128" s="39" t="s">
        <v>4</v>
      </c>
      <c r="M128" s="42"/>
      <c r="N128" s="56"/>
      <c r="O128" s="56"/>
      <c r="P128" s="57"/>
      <c r="Q128" s="56"/>
      <c r="R128" s="56"/>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61">
        <f t="shared" si="1"/>
        <v>4091.56</v>
      </c>
      <c r="BB128" s="64">
        <f t="shared" si="2"/>
        <v>4091.56</v>
      </c>
      <c r="BC128" s="74" t="str">
        <f t="shared" si="3"/>
        <v>INR  Four Thousand  &amp;Ninety One  and Paise Fifty Six Only</v>
      </c>
      <c r="IA128" s="21">
        <v>11.08</v>
      </c>
      <c r="IB128" s="21" t="s">
        <v>180</v>
      </c>
      <c r="ID128" s="21">
        <v>17</v>
      </c>
      <c r="IE128" s="22" t="s">
        <v>49</v>
      </c>
      <c r="IF128" s="22"/>
      <c r="IG128" s="22"/>
      <c r="IH128" s="22"/>
      <c r="II128" s="22"/>
    </row>
    <row r="129" spans="1:243" s="21" customFormat="1" ht="63">
      <c r="A129" s="52">
        <v>11.09</v>
      </c>
      <c r="B129" s="34" t="s">
        <v>181</v>
      </c>
      <c r="C129" s="35"/>
      <c r="D129" s="78"/>
      <c r="E129" s="78"/>
      <c r="F129" s="78"/>
      <c r="G129" s="78"/>
      <c r="H129" s="78"/>
      <c r="I129" s="78"/>
      <c r="J129" s="78"/>
      <c r="K129" s="78"/>
      <c r="L129" s="78"/>
      <c r="M129" s="78"/>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IA129" s="21">
        <v>11.09</v>
      </c>
      <c r="IB129" s="21" t="s">
        <v>181</v>
      </c>
      <c r="IE129" s="22"/>
      <c r="IF129" s="22"/>
      <c r="IG129" s="22"/>
      <c r="IH129" s="22"/>
      <c r="II129" s="22"/>
    </row>
    <row r="130" spans="1:243" s="21" customFormat="1" ht="33.75" customHeight="1">
      <c r="A130" s="60">
        <v>11.1</v>
      </c>
      <c r="B130" s="34" t="s">
        <v>180</v>
      </c>
      <c r="C130" s="35"/>
      <c r="D130" s="75">
        <v>17</v>
      </c>
      <c r="E130" s="66" t="s">
        <v>49</v>
      </c>
      <c r="F130" s="76">
        <v>93.42</v>
      </c>
      <c r="G130" s="39"/>
      <c r="H130" s="39"/>
      <c r="I130" s="40" t="s">
        <v>36</v>
      </c>
      <c r="J130" s="41">
        <f t="shared" si="0"/>
        <v>1</v>
      </c>
      <c r="K130" s="39" t="s">
        <v>37</v>
      </c>
      <c r="L130" s="39" t="s">
        <v>4</v>
      </c>
      <c r="M130" s="42"/>
      <c r="N130" s="56"/>
      <c r="O130" s="56"/>
      <c r="P130" s="57"/>
      <c r="Q130" s="56"/>
      <c r="R130" s="56"/>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61">
        <f t="shared" si="1"/>
        <v>1588.14</v>
      </c>
      <c r="BB130" s="64">
        <f t="shared" si="2"/>
        <v>1588.14</v>
      </c>
      <c r="BC130" s="74" t="str">
        <f t="shared" si="3"/>
        <v>INR  One Thousand Five Hundred &amp; Eighty Eight  and Paise Fourteen Only</v>
      </c>
      <c r="IA130" s="21">
        <v>11.1</v>
      </c>
      <c r="IB130" s="21" t="s">
        <v>180</v>
      </c>
      <c r="ID130" s="21">
        <v>17</v>
      </c>
      <c r="IE130" s="22" t="s">
        <v>49</v>
      </c>
      <c r="IF130" s="22"/>
      <c r="IG130" s="22"/>
      <c r="IH130" s="22"/>
      <c r="II130" s="22"/>
    </row>
    <row r="131" spans="1:243" s="21" customFormat="1" ht="78.75">
      <c r="A131" s="52">
        <v>11.11</v>
      </c>
      <c r="B131" s="34" t="s">
        <v>83</v>
      </c>
      <c r="C131" s="35"/>
      <c r="D131" s="75">
        <v>110</v>
      </c>
      <c r="E131" s="66" t="s">
        <v>45</v>
      </c>
      <c r="F131" s="76">
        <v>34.2</v>
      </c>
      <c r="G131" s="39"/>
      <c r="H131" s="39"/>
      <c r="I131" s="40" t="s">
        <v>36</v>
      </c>
      <c r="J131" s="41">
        <f t="shared" si="0"/>
        <v>1</v>
      </c>
      <c r="K131" s="39" t="s">
        <v>37</v>
      </c>
      <c r="L131" s="39" t="s">
        <v>4</v>
      </c>
      <c r="M131" s="42"/>
      <c r="N131" s="56"/>
      <c r="O131" s="56"/>
      <c r="P131" s="57"/>
      <c r="Q131" s="56"/>
      <c r="R131" s="56"/>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61">
        <f t="shared" si="1"/>
        <v>3762</v>
      </c>
      <c r="BB131" s="64">
        <f t="shared" si="2"/>
        <v>3762</v>
      </c>
      <c r="BC131" s="74" t="str">
        <f t="shared" si="3"/>
        <v>INR  Three Thousand Seven Hundred &amp; Sixty Two  Only</v>
      </c>
      <c r="IA131" s="21">
        <v>11.11</v>
      </c>
      <c r="IB131" s="21" t="s">
        <v>83</v>
      </c>
      <c r="ID131" s="21">
        <v>110</v>
      </c>
      <c r="IE131" s="22" t="s">
        <v>45</v>
      </c>
      <c r="IF131" s="22"/>
      <c r="IG131" s="22"/>
      <c r="IH131" s="22"/>
      <c r="II131" s="22"/>
    </row>
    <row r="132" spans="1:243" s="21" customFormat="1" ht="141.75">
      <c r="A132" s="52">
        <v>11.12</v>
      </c>
      <c r="B132" s="34" t="s">
        <v>57</v>
      </c>
      <c r="C132" s="35"/>
      <c r="D132" s="75">
        <v>23.5</v>
      </c>
      <c r="E132" s="66" t="s">
        <v>47</v>
      </c>
      <c r="F132" s="76">
        <v>121.74</v>
      </c>
      <c r="G132" s="39"/>
      <c r="H132" s="39"/>
      <c r="I132" s="40" t="s">
        <v>36</v>
      </c>
      <c r="J132" s="41">
        <f t="shared" si="0"/>
        <v>1</v>
      </c>
      <c r="K132" s="39" t="s">
        <v>37</v>
      </c>
      <c r="L132" s="39" t="s">
        <v>4</v>
      </c>
      <c r="M132" s="42"/>
      <c r="N132" s="56"/>
      <c r="O132" s="56"/>
      <c r="P132" s="57"/>
      <c r="Q132" s="56"/>
      <c r="R132" s="56"/>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61">
        <f t="shared" si="1"/>
        <v>2860.89</v>
      </c>
      <c r="BB132" s="64">
        <f t="shared" si="2"/>
        <v>2860.89</v>
      </c>
      <c r="BC132" s="74" t="str">
        <f t="shared" si="3"/>
        <v>INR  Two Thousand Eight Hundred &amp; Sixty  and Paise Eighty Nine Only</v>
      </c>
      <c r="IA132" s="21">
        <v>11.12</v>
      </c>
      <c r="IB132" s="21" t="s">
        <v>57</v>
      </c>
      <c r="ID132" s="21">
        <v>23.5</v>
      </c>
      <c r="IE132" s="22" t="s">
        <v>47</v>
      </c>
      <c r="IF132" s="22"/>
      <c r="IG132" s="22"/>
      <c r="IH132" s="22"/>
      <c r="II132" s="22"/>
    </row>
    <row r="133" spans="1:243" s="21" customFormat="1" ht="18.75" customHeight="1">
      <c r="A133" s="52">
        <v>12</v>
      </c>
      <c r="B133" s="34" t="s">
        <v>84</v>
      </c>
      <c r="C133" s="35"/>
      <c r="D133" s="78"/>
      <c r="E133" s="78"/>
      <c r="F133" s="78"/>
      <c r="G133" s="78"/>
      <c r="H133" s="78"/>
      <c r="I133" s="78"/>
      <c r="J133" s="78"/>
      <c r="K133" s="78"/>
      <c r="L133" s="78"/>
      <c r="M133" s="78"/>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IA133" s="21">
        <v>12</v>
      </c>
      <c r="IB133" s="21" t="s">
        <v>84</v>
      </c>
      <c r="IE133" s="22"/>
      <c r="IF133" s="22"/>
      <c r="IG133" s="22"/>
      <c r="IH133" s="22"/>
      <c r="II133" s="22"/>
    </row>
    <row r="134" spans="1:243" s="21" customFormat="1" ht="33.75" customHeight="1">
      <c r="A134" s="52">
        <v>12.01</v>
      </c>
      <c r="B134" s="34" t="s">
        <v>182</v>
      </c>
      <c r="C134" s="35"/>
      <c r="D134" s="78"/>
      <c r="E134" s="78"/>
      <c r="F134" s="78"/>
      <c r="G134" s="78"/>
      <c r="H134" s="78"/>
      <c r="I134" s="78"/>
      <c r="J134" s="78"/>
      <c r="K134" s="78"/>
      <c r="L134" s="78"/>
      <c r="M134" s="78"/>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IA134" s="21">
        <v>12.01</v>
      </c>
      <c r="IB134" s="21" t="s">
        <v>182</v>
      </c>
      <c r="IE134" s="22"/>
      <c r="IF134" s="22"/>
      <c r="IG134" s="22"/>
      <c r="IH134" s="22"/>
      <c r="II134" s="22"/>
    </row>
    <row r="135" spans="1:243" s="21" customFormat="1" ht="47.25">
      <c r="A135" s="52">
        <v>12.02</v>
      </c>
      <c r="B135" s="34" t="s">
        <v>183</v>
      </c>
      <c r="C135" s="35"/>
      <c r="D135" s="75">
        <v>1</v>
      </c>
      <c r="E135" s="66" t="s">
        <v>49</v>
      </c>
      <c r="F135" s="76">
        <v>4753.62</v>
      </c>
      <c r="G135" s="39"/>
      <c r="H135" s="39"/>
      <c r="I135" s="40" t="s">
        <v>36</v>
      </c>
      <c r="J135" s="41">
        <f t="shared" si="0"/>
        <v>1</v>
      </c>
      <c r="K135" s="39" t="s">
        <v>37</v>
      </c>
      <c r="L135" s="39" t="s">
        <v>4</v>
      </c>
      <c r="M135" s="42"/>
      <c r="N135" s="56"/>
      <c r="O135" s="56"/>
      <c r="P135" s="57"/>
      <c r="Q135" s="56"/>
      <c r="R135" s="56"/>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61">
        <f t="shared" si="1"/>
        <v>4753.62</v>
      </c>
      <c r="BB135" s="64">
        <f t="shared" si="2"/>
        <v>4753.62</v>
      </c>
      <c r="BC135" s="74" t="str">
        <f t="shared" si="3"/>
        <v>INR  Four Thousand Seven Hundred &amp; Fifty Three  and Paise Sixty Two Only</v>
      </c>
      <c r="IA135" s="21">
        <v>12.02</v>
      </c>
      <c r="IB135" s="21" t="s">
        <v>183</v>
      </c>
      <c r="ID135" s="21">
        <v>1</v>
      </c>
      <c r="IE135" s="22" t="s">
        <v>49</v>
      </c>
      <c r="IF135" s="22"/>
      <c r="IG135" s="22"/>
      <c r="IH135" s="22"/>
      <c r="II135" s="22"/>
    </row>
    <row r="136" spans="1:243" s="21" customFormat="1" ht="80.25" customHeight="1">
      <c r="A136" s="52">
        <v>12.03</v>
      </c>
      <c r="B136" s="34" t="s">
        <v>184</v>
      </c>
      <c r="C136" s="35"/>
      <c r="D136" s="78"/>
      <c r="E136" s="78"/>
      <c r="F136" s="78"/>
      <c r="G136" s="78"/>
      <c r="H136" s="78"/>
      <c r="I136" s="78"/>
      <c r="J136" s="78"/>
      <c r="K136" s="78"/>
      <c r="L136" s="78"/>
      <c r="M136" s="78"/>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IA136" s="21">
        <v>12.03</v>
      </c>
      <c r="IB136" s="21" t="s">
        <v>184</v>
      </c>
      <c r="IE136" s="22"/>
      <c r="IF136" s="22"/>
      <c r="IG136" s="22"/>
      <c r="IH136" s="22"/>
      <c r="II136" s="22"/>
    </row>
    <row r="137" spans="1:243" s="21" customFormat="1" ht="47.25">
      <c r="A137" s="52">
        <v>12.04</v>
      </c>
      <c r="B137" s="34" t="s">
        <v>185</v>
      </c>
      <c r="C137" s="35"/>
      <c r="D137" s="75">
        <v>2</v>
      </c>
      <c r="E137" s="66" t="s">
        <v>49</v>
      </c>
      <c r="F137" s="76">
        <v>2201.18</v>
      </c>
      <c r="G137" s="39"/>
      <c r="H137" s="39"/>
      <c r="I137" s="40" t="s">
        <v>36</v>
      </c>
      <c r="J137" s="41">
        <f t="shared" si="0"/>
        <v>1</v>
      </c>
      <c r="K137" s="39" t="s">
        <v>37</v>
      </c>
      <c r="L137" s="39" t="s">
        <v>4</v>
      </c>
      <c r="M137" s="42"/>
      <c r="N137" s="56"/>
      <c r="O137" s="56"/>
      <c r="P137" s="57"/>
      <c r="Q137" s="56"/>
      <c r="R137" s="56"/>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61">
        <f t="shared" si="1"/>
        <v>4402.36</v>
      </c>
      <c r="BB137" s="64">
        <f t="shared" si="2"/>
        <v>4402.36</v>
      </c>
      <c r="BC137" s="74" t="str">
        <f t="shared" si="3"/>
        <v>INR  Four Thousand Four Hundred &amp; Two  and Paise Thirty Six Only</v>
      </c>
      <c r="IA137" s="21">
        <v>12.04</v>
      </c>
      <c r="IB137" s="21" t="s">
        <v>185</v>
      </c>
      <c r="ID137" s="21">
        <v>2</v>
      </c>
      <c r="IE137" s="22" t="s">
        <v>49</v>
      </c>
      <c r="IF137" s="22"/>
      <c r="IG137" s="22"/>
      <c r="IH137" s="22"/>
      <c r="II137" s="22"/>
    </row>
    <row r="138" spans="1:243" s="21" customFormat="1" ht="110.25">
      <c r="A138" s="52">
        <v>12.05</v>
      </c>
      <c r="B138" s="34" t="s">
        <v>186</v>
      </c>
      <c r="C138" s="35"/>
      <c r="D138" s="78"/>
      <c r="E138" s="78"/>
      <c r="F138" s="78"/>
      <c r="G138" s="78"/>
      <c r="H138" s="78"/>
      <c r="I138" s="78"/>
      <c r="J138" s="78"/>
      <c r="K138" s="78"/>
      <c r="L138" s="78"/>
      <c r="M138" s="78"/>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IA138" s="21">
        <v>12.05</v>
      </c>
      <c r="IB138" s="21" t="s">
        <v>186</v>
      </c>
      <c r="IE138" s="22"/>
      <c r="IF138" s="22"/>
      <c r="IG138" s="22"/>
      <c r="IH138" s="22"/>
      <c r="II138" s="22"/>
    </row>
    <row r="139" spans="1:243" s="21" customFormat="1" ht="17.25" customHeight="1">
      <c r="A139" s="52">
        <v>12.06</v>
      </c>
      <c r="B139" s="34" t="s">
        <v>187</v>
      </c>
      <c r="C139" s="35"/>
      <c r="D139" s="78"/>
      <c r="E139" s="78"/>
      <c r="F139" s="78"/>
      <c r="G139" s="78"/>
      <c r="H139" s="78"/>
      <c r="I139" s="78"/>
      <c r="J139" s="78"/>
      <c r="K139" s="78"/>
      <c r="L139" s="78"/>
      <c r="M139" s="78"/>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IA139" s="21">
        <v>12.06</v>
      </c>
      <c r="IB139" s="21" t="s">
        <v>187</v>
      </c>
      <c r="IE139" s="22"/>
      <c r="IF139" s="22"/>
      <c r="IG139" s="22"/>
      <c r="IH139" s="22"/>
      <c r="II139" s="22"/>
    </row>
    <row r="140" spans="1:243" s="21" customFormat="1" ht="33.75" customHeight="1">
      <c r="A140" s="52">
        <v>12.07</v>
      </c>
      <c r="B140" s="34" t="s">
        <v>188</v>
      </c>
      <c r="C140" s="35"/>
      <c r="D140" s="75">
        <v>1</v>
      </c>
      <c r="E140" s="66" t="s">
        <v>49</v>
      </c>
      <c r="F140" s="76">
        <v>4520.78</v>
      </c>
      <c r="G140" s="39"/>
      <c r="H140" s="39"/>
      <c r="I140" s="40" t="s">
        <v>36</v>
      </c>
      <c r="J140" s="41">
        <f t="shared" si="0"/>
        <v>1</v>
      </c>
      <c r="K140" s="39" t="s">
        <v>37</v>
      </c>
      <c r="L140" s="39" t="s">
        <v>4</v>
      </c>
      <c r="M140" s="42"/>
      <c r="N140" s="56"/>
      <c r="O140" s="56"/>
      <c r="P140" s="57"/>
      <c r="Q140" s="56"/>
      <c r="R140" s="56"/>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61">
        <f t="shared" si="1"/>
        <v>4520.78</v>
      </c>
      <c r="BB140" s="64">
        <f t="shared" si="2"/>
        <v>4520.78</v>
      </c>
      <c r="BC140" s="74" t="str">
        <f t="shared" si="3"/>
        <v>INR  Four Thousand Five Hundred &amp; Twenty  and Paise Seventy Eight Only</v>
      </c>
      <c r="IA140" s="21">
        <v>12.07</v>
      </c>
      <c r="IB140" s="21" t="s">
        <v>188</v>
      </c>
      <c r="ID140" s="21">
        <v>1</v>
      </c>
      <c r="IE140" s="22" t="s">
        <v>49</v>
      </c>
      <c r="IF140" s="22"/>
      <c r="IG140" s="22"/>
      <c r="IH140" s="22"/>
      <c r="II140" s="22"/>
    </row>
    <row r="141" spans="1:243" s="21" customFormat="1" ht="47.25">
      <c r="A141" s="52">
        <v>12.08</v>
      </c>
      <c r="B141" s="34" t="s">
        <v>189</v>
      </c>
      <c r="C141" s="35"/>
      <c r="D141" s="78"/>
      <c r="E141" s="78"/>
      <c r="F141" s="78"/>
      <c r="G141" s="78"/>
      <c r="H141" s="78"/>
      <c r="I141" s="78"/>
      <c r="J141" s="78"/>
      <c r="K141" s="78"/>
      <c r="L141" s="78"/>
      <c r="M141" s="78"/>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IA141" s="21">
        <v>12.08</v>
      </c>
      <c r="IB141" s="21" t="s">
        <v>189</v>
      </c>
      <c r="IE141" s="22"/>
      <c r="IF141" s="22"/>
      <c r="IG141" s="22"/>
      <c r="IH141" s="22"/>
      <c r="II141" s="22"/>
    </row>
    <row r="142" spans="1:243" s="21" customFormat="1" ht="18" customHeight="1">
      <c r="A142" s="52">
        <v>12.09</v>
      </c>
      <c r="B142" s="34" t="s">
        <v>190</v>
      </c>
      <c r="C142" s="35"/>
      <c r="D142" s="78"/>
      <c r="E142" s="78"/>
      <c r="F142" s="78"/>
      <c r="G142" s="78"/>
      <c r="H142" s="78"/>
      <c r="I142" s="78"/>
      <c r="J142" s="78"/>
      <c r="K142" s="78"/>
      <c r="L142" s="78"/>
      <c r="M142" s="78"/>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IA142" s="21">
        <v>12.09</v>
      </c>
      <c r="IB142" s="21" t="s">
        <v>190</v>
      </c>
      <c r="IE142" s="22"/>
      <c r="IF142" s="22"/>
      <c r="IG142" s="22"/>
      <c r="IH142" s="22"/>
      <c r="II142" s="22"/>
    </row>
    <row r="143" spans="1:243" s="21" customFormat="1" ht="33.75" customHeight="1">
      <c r="A143" s="60">
        <v>12.1</v>
      </c>
      <c r="B143" s="34" t="s">
        <v>191</v>
      </c>
      <c r="C143" s="35"/>
      <c r="D143" s="75">
        <v>3</v>
      </c>
      <c r="E143" s="66" t="s">
        <v>49</v>
      </c>
      <c r="F143" s="76">
        <v>88.65</v>
      </c>
      <c r="G143" s="39"/>
      <c r="H143" s="39"/>
      <c r="I143" s="40" t="s">
        <v>36</v>
      </c>
      <c r="J143" s="41">
        <f t="shared" si="0"/>
        <v>1</v>
      </c>
      <c r="K143" s="39" t="s">
        <v>37</v>
      </c>
      <c r="L143" s="39" t="s">
        <v>4</v>
      </c>
      <c r="M143" s="42"/>
      <c r="N143" s="56"/>
      <c r="O143" s="56"/>
      <c r="P143" s="57"/>
      <c r="Q143" s="56"/>
      <c r="R143" s="56"/>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61">
        <f t="shared" si="1"/>
        <v>265.95</v>
      </c>
      <c r="BB143" s="64">
        <f t="shared" si="2"/>
        <v>265.95</v>
      </c>
      <c r="BC143" s="74" t="str">
        <f t="shared" si="3"/>
        <v>INR  Two Hundred &amp; Sixty Five  and Paise Ninety Five Only</v>
      </c>
      <c r="IA143" s="21">
        <v>12.1</v>
      </c>
      <c r="IB143" s="21" t="s">
        <v>191</v>
      </c>
      <c r="ID143" s="21">
        <v>3</v>
      </c>
      <c r="IE143" s="22" t="s">
        <v>49</v>
      </c>
      <c r="IF143" s="22"/>
      <c r="IG143" s="22"/>
      <c r="IH143" s="22"/>
      <c r="II143" s="22"/>
    </row>
    <row r="144" spans="1:243" s="21" customFormat="1" ht="94.5">
      <c r="A144" s="52">
        <v>12.11</v>
      </c>
      <c r="B144" s="34" t="s">
        <v>192</v>
      </c>
      <c r="C144" s="35"/>
      <c r="D144" s="75">
        <v>4</v>
      </c>
      <c r="E144" s="66" t="s">
        <v>49</v>
      </c>
      <c r="F144" s="76">
        <v>1124.99</v>
      </c>
      <c r="G144" s="39"/>
      <c r="H144" s="39"/>
      <c r="I144" s="40" t="s">
        <v>36</v>
      </c>
      <c r="J144" s="41">
        <f t="shared" si="0"/>
        <v>1</v>
      </c>
      <c r="K144" s="39" t="s">
        <v>37</v>
      </c>
      <c r="L144" s="39" t="s">
        <v>4</v>
      </c>
      <c r="M144" s="42"/>
      <c r="N144" s="56"/>
      <c r="O144" s="56"/>
      <c r="P144" s="57"/>
      <c r="Q144" s="56"/>
      <c r="R144" s="56"/>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61">
        <f t="shared" si="1"/>
        <v>4499.96</v>
      </c>
      <c r="BB144" s="64">
        <f t="shared" si="2"/>
        <v>4499.96</v>
      </c>
      <c r="BC144" s="74" t="str">
        <f t="shared" si="3"/>
        <v>INR  Four Thousand Four Hundred &amp; Ninety Nine  and Paise Ninety Six Only</v>
      </c>
      <c r="IA144" s="21">
        <v>12.11</v>
      </c>
      <c r="IB144" s="21" t="s">
        <v>192</v>
      </c>
      <c r="ID144" s="21">
        <v>4</v>
      </c>
      <c r="IE144" s="22" t="s">
        <v>49</v>
      </c>
      <c r="IF144" s="22"/>
      <c r="IG144" s="22"/>
      <c r="IH144" s="22"/>
      <c r="II144" s="22"/>
    </row>
    <row r="145" spans="1:243" s="21" customFormat="1" ht="15" customHeight="1">
      <c r="A145" s="52">
        <v>12.12</v>
      </c>
      <c r="B145" s="34" t="s">
        <v>193</v>
      </c>
      <c r="C145" s="35"/>
      <c r="D145" s="78"/>
      <c r="E145" s="78"/>
      <c r="F145" s="78"/>
      <c r="G145" s="78"/>
      <c r="H145" s="78"/>
      <c r="I145" s="78"/>
      <c r="J145" s="78"/>
      <c r="K145" s="78"/>
      <c r="L145" s="78"/>
      <c r="M145" s="78"/>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IA145" s="21">
        <v>12.12</v>
      </c>
      <c r="IB145" s="21" t="s">
        <v>193</v>
      </c>
      <c r="IE145" s="22"/>
      <c r="IF145" s="22"/>
      <c r="IG145" s="22"/>
      <c r="IH145" s="22"/>
      <c r="II145" s="22"/>
    </row>
    <row r="146" spans="1:243" s="21" customFormat="1" ht="21" customHeight="1">
      <c r="A146" s="52">
        <v>12.13</v>
      </c>
      <c r="B146" s="34" t="s">
        <v>194</v>
      </c>
      <c r="C146" s="35"/>
      <c r="D146" s="78"/>
      <c r="E146" s="78"/>
      <c r="F146" s="78"/>
      <c r="G146" s="78"/>
      <c r="H146" s="78"/>
      <c r="I146" s="78"/>
      <c r="J146" s="78"/>
      <c r="K146" s="78"/>
      <c r="L146" s="78"/>
      <c r="M146" s="78"/>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IA146" s="21">
        <v>12.13</v>
      </c>
      <c r="IB146" s="21" t="s">
        <v>194</v>
      </c>
      <c r="IE146" s="22"/>
      <c r="IF146" s="22"/>
      <c r="IG146" s="22"/>
      <c r="IH146" s="22"/>
      <c r="II146" s="22"/>
    </row>
    <row r="147" spans="1:243" s="21" customFormat="1" ht="33.75" customHeight="1">
      <c r="A147" s="52">
        <v>12.14</v>
      </c>
      <c r="B147" s="34" t="s">
        <v>195</v>
      </c>
      <c r="C147" s="35"/>
      <c r="D147" s="75">
        <v>15</v>
      </c>
      <c r="E147" s="66" t="s">
        <v>98</v>
      </c>
      <c r="F147" s="76">
        <v>884</v>
      </c>
      <c r="G147" s="39"/>
      <c r="H147" s="39"/>
      <c r="I147" s="40" t="s">
        <v>36</v>
      </c>
      <c r="J147" s="41">
        <f t="shared" si="0"/>
        <v>1</v>
      </c>
      <c r="K147" s="39" t="s">
        <v>37</v>
      </c>
      <c r="L147" s="39" t="s">
        <v>4</v>
      </c>
      <c r="M147" s="42"/>
      <c r="N147" s="56"/>
      <c r="O147" s="56"/>
      <c r="P147" s="57"/>
      <c r="Q147" s="56"/>
      <c r="R147" s="56"/>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61">
        <f t="shared" si="1"/>
        <v>13260</v>
      </c>
      <c r="BB147" s="64">
        <f t="shared" si="2"/>
        <v>13260</v>
      </c>
      <c r="BC147" s="74" t="str">
        <f t="shared" si="3"/>
        <v>INR  Thirteen Thousand Two Hundred &amp; Sixty  Only</v>
      </c>
      <c r="IA147" s="21">
        <v>12.14</v>
      </c>
      <c r="IB147" s="21" t="s">
        <v>195</v>
      </c>
      <c r="ID147" s="21">
        <v>15</v>
      </c>
      <c r="IE147" s="22" t="s">
        <v>98</v>
      </c>
      <c r="IF147" s="22"/>
      <c r="IG147" s="22"/>
      <c r="IH147" s="22"/>
      <c r="II147" s="22"/>
    </row>
    <row r="148" spans="1:243" s="21" customFormat="1" ht="18" customHeight="1">
      <c r="A148" s="52">
        <v>12.15</v>
      </c>
      <c r="B148" s="34" t="s">
        <v>196</v>
      </c>
      <c r="C148" s="35"/>
      <c r="D148" s="78"/>
      <c r="E148" s="78"/>
      <c r="F148" s="78"/>
      <c r="G148" s="78"/>
      <c r="H148" s="78"/>
      <c r="I148" s="78"/>
      <c r="J148" s="78"/>
      <c r="K148" s="78"/>
      <c r="L148" s="78"/>
      <c r="M148" s="78"/>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IA148" s="21">
        <v>12.15</v>
      </c>
      <c r="IB148" s="21" t="s">
        <v>196</v>
      </c>
      <c r="IE148" s="22"/>
      <c r="IF148" s="22"/>
      <c r="IG148" s="22"/>
      <c r="IH148" s="22"/>
      <c r="II148" s="22"/>
    </row>
    <row r="149" spans="1:243" s="21" customFormat="1" ht="48.75" customHeight="1">
      <c r="A149" s="52">
        <v>12.16</v>
      </c>
      <c r="B149" s="34" t="s">
        <v>195</v>
      </c>
      <c r="C149" s="35"/>
      <c r="D149" s="75">
        <v>3</v>
      </c>
      <c r="E149" s="66" t="s">
        <v>98</v>
      </c>
      <c r="F149" s="76">
        <v>809.51</v>
      </c>
      <c r="G149" s="39"/>
      <c r="H149" s="39"/>
      <c r="I149" s="40" t="s">
        <v>36</v>
      </c>
      <c r="J149" s="41">
        <f t="shared" si="0"/>
        <v>1</v>
      </c>
      <c r="K149" s="39" t="s">
        <v>37</v>
      </c>
      <c r="L149" s="39" t="s">
        <v>4</v>
      </c>
      <c r="M149" s="42"/>
      <c r="N149" s="56"/>
      <c r="O149" s="56"/>
      <c r="P149" s="57"/>
      <c r="Q149" s="56"/>
      <c r="R149" s="56"/>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61">
        <f t="shared" si="1"/>
        <v>2428.53</v>
      </c>
      <c r="BB149" s="64">
        <f t="shared" si="2"/>
        <v>2428.53</v>
      </c>
      <c r="BC149" s="74" t="str">
        <f t="shared" si="3"/>
        <v>INR  Two Thousand Four Hundred &amp; Twenty Eight  and Paise Fifty Three Only</v>
      </c>
      <c r="IA149" s="21">
        <v>12.16</v>
      </c>
      <c r="IB149" s="21" t="s">
        <v>195</v>
      </c>
      <c r="ID149" s="21">
        <v>3</v>
      </c>
      <c r="IE149" s="22" t="s">
        <v>98</v>
      </c>
      <c r="IF149" s="22"/>
      <c r="IG149" s="22"/>
      <c r="IH149" s="22"/>
      <c r="II149" s="22"/>
    </row>
    <row r="150" spans="1:243" s="21" customFormat="1" ht="157.5">
      <c r="A150" s="52">
        <v>12.17</v>
      </c>
      <c r="B150" s="34" t="s">
        <v>197</v>
      </c>
      <c r="C150" s="35"/>
      <c r="D150" s="78"/>
      <c r="E150" s="78"/>
      <c r="F150" s="78"/>
      <c r="G150" s="78"/>
      <c r="H150" s="78"/>
      <c r="I150" s="78"/>
      <c r="J150" s="78"/>
      <c r="K150" s="78"/>
      <c r="L150" s="78"/>
      <c r="M150" s="78"/>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IA150" s="21">
        <v>12.17</v>
      </c>
      <c r="IB150" s="21" t="s">
        <v>197</v>
      </c>
      <c r="IE150" s="22"/>
      <c r="IF150" s="22"/>
      <c r="IG150" s="22"/>
      <c r="IH150" s="22"/>
      <c r="II150" s="22"/>
    </row>
    <row r="151" spans="1:243" s="21" customFormat="1" ht="33.75" customHeight="1">
      <c r="A151" s="52">
        <v>12.18</v>
      </c>
      <c r="B151" s="34" t="s">
        <v>198</v>
      </c>
      <c r="C151" s="35"/>
      <c r="D151" s="75">
        <v>8</v>
      </c>
      <c r="E151" s="66" t="s">
        <v>49</v>
      </c>
      <c r="F151" s="76">
        <v>252.04</v>
      </c>
      <c r="G151" s="39"/>
      <c r="H151" s="39"/>
      <c r="I151" s="40" t="s">
        <v>36</v>
      </c>
      <c r="J151" s="41">
        <f t="shared" si="0"/>
        <v>1</v>
      </c>
      <c r="K151" s="39" t="s">
        <v>37</v>
      </c>
      <c r="L151" s="39" t="s">
        <v>4</v>
      </c>
      <c r="M151" s="42"/>
      <c r="N151" s="56"/>
      <c r="O151" s="56"/>
      <c r="P151" s="57"/>
      <c r="Q151" s="56"/>
      <c r="R151" s="56"/>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61">
        <f t="shared" si="1"/>
        <v>2016.32</v>
      </c>
      <c r="BB151" s="64">
        <f t="shared" si="2"/>
        <v>2016.32</v>
      </c>
      <c r="BC151" s="74" t="str">
        <f t="shared" si="3"/>
        <v>INR  Two Thousand  &amp;Sixteen  and Paise Thirty Two Only</v>
      </c>
      <c r="IA151" s="21">
        <v>12.18</v>
      </c>
      <c r="IB151" s="21" t="s">
        <v>198</v>
      </c>
      <c r="ID151" s="21">
        <v>8</v>
      </c>
      <c r="IE151" s="22" t="s">
        <v>49</v>
      </c>
      <c r="IF151" s="22"/>
      <c r="IG151" s="22"/>
      <c r="IH151" s="22"/>
      <c r="II151" s="22"/>
    </row>
    <row r="152" spans="1:243" s="21" customFormat="1" ht="33.75" customHeight="1">
      <c r="A152" s="52">
        <v>12.19</v>
      </c>
      <c r="B152" s="34" t="s">
        <v>199</v>
      </c>
      <c r="C152" s="35"/>
      <c r="D152" s="78"/>
      <c r="E152" s="78"/>
      <c r="F152" s="78"/>
      <c r="G152" s="78"/>
      <c r="H152" s="78"/>
      <c r="I152" s="78"/>
      <c r="J152" s="78"/>
      <c r="K152" s="78"/>
      <c r="L152" s="78"/>
      <c r="M152" s="78"/>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IA152" s="21">
        <v>12.19</v>
      </c>
      <c r="IB152" s="21" t="s">
        <v>199</v>
      </c>
      <c r="IE152" s="22"/>
      <c r="IF152" s="22"/>
      <c r="IG152" s="22"/>
      <c r="IH152" s="22"/>
      <c r="II152" s="22"/>
    </row>
    <row r="153" spans="1:243" s="21" customFormat="1" ht="20.25" customHeight="1">
      <c r="A153" s="60">
        <v>12.2</v>
      </c>
      <c r="B153" s="34" t="s">
        <v>194</v>
      </c>
      <c r="C153" s="35"/>
      <c r="D153" s="78"/>
      <c r="E153" s="78"/>
      <c r="F153" s="78"/>
      <c r="G153" s="78"/>
      <c r="H153" s="78"/>
      <c r="I153" s="78"/>
      <c r="J153" s="78"/>
      <c r="K153" s="78"/>
      <c r="L153" s="78"/>
      <c r="M153" s="78"/>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IA153" s="21">
        <v>12.2</v>
      </c>
      <c r="IB153" s="21" t="s">
        <v>194</v>
      </c>
      <c r="IE153" s="22"/>
      <c r="IF153" s="22"/>
      <c r="IG153" s="22"/>
      <c r="IH153" s="22"/>
      <c r="II153" s="22"/>
    </row>
    <row r="154" spans="1:243" s="21" customFormat="1" ht="33.75" customHeight="1">
      <c r="A154" s="52">
        <v>12.21</v>
      </c>
      <c r="B154" s="34" t="s">
        <v>200</v>
      </c>
      <c r="C154" s="35"/>
      <c r="D154" s="75">
        <v>2</v>
      </c>
      <c r="E154" s="66" t="s">
        <v>49</v>
      </c>
      <c r="F154" s="76">
        <v>334.37</v>
      </c>
      <c r="G154" s="39"/>
      <c r="H154" s="39"/>
      <c r="I154" s="40" t="s">
        <v>36</v>
      </c>
      <c r="J154" s="41">
        <f t="shared" si="0"/>
        <v>1</v>
      </c>
      <c r="K154" s="39" t="s">
        <v>37</v>
      </c>
      <c r="L154" s="39" t="s">
        <v>4</v>
      </c>
      <c r="M154" s="42"/>
      <c r="N154" s="56"/>
      <c r="O154" s="56"/>
      <c r="P154" s="57"/>
      <c r="Q154" s="56"/>
      <c r="R154" s="56"/>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61">
        <f t="shared" si="1"/>
        <v>668.74</v>
      </c>
      <c r="BB154" s="64">
        <f t="shared" si="2"/>
        <v>668.74</v>
      </c>
      <c r="BC154" s="74" t="str">
        <f t="shared" si="3"/>
        <v>INR  Six Hundred &amp; Sixty Eight  and Paise Seventy Four Only</v>
      </c>
      <c r="IA154" s="21">
        <v>12.21</v>
      </c>
      <c r="IB154" s="21" t="s">
        <v>200</v>
      </c>
      <c r="ID154" s="21">
        <v>2</v>
      </c>
      <c r="IE154" s="22" t="s">
        <v>49</v>
      </c>
      <c r="IF154" s="22"/>
      <c r="IG154" s="22"/>
      <c r="IH154" s="22"/>
      <c r="II154" s="22"/>
    </row>
    <row r="155" spans="1:243" s="21" customFormat="1" ht="63">
      <c r="A155" s="52">
        <v>12.22</v>
      </c>
      <c r="B155" s="34" t="s">
        <v>201</v>
      </c>
      <c r="C155" s="35"/>
      <c r="D155" s="78"/>
      <c r="E155" s="78"/>
      <c r="F155" s="78"/>
      <c r="G155" s="78"/>
      <c r="H155" s="78"/>
      <c r="I155" s="78"/>
      <c r="J155" s="78"/>
      <c r="K155" s="78"/>
      <c r="L155" s="78"/>
      <c r="M155" s="78"/>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IA155" s="21">
        <v>12.22</v>
      </c>
      <c r="IB155" s="21" t="s">
        <v>201</v>
      </c>
      <c r="IE155" s="22"/>
      <c r="IF155" s="22"/>
      <c r="IG155" s="22"/>
      <c r="IH155" s="22"/>
      <c r="II155" s="22"/>
    </row>
    <row r="156" spans="1:243" s="21" customFormat="1" ht="17.25" customHeight="1">
      <c r="A156" s="52">
        <v>12.23</v>
      </c>
      <c r="B156" s="34" t="s">
        <v>202</v>
      </c>
      <c r="C156" s="35"/>
      <c r="D156" s="78"/>
      <c r="E156" s="78"/>
      <c r="F156" s="78"/>
      <c r="G156" s="78"/>
      <c r="H156" s="78"/>
      <c r="I156" s="78"/>
      <c r="J156" s="78"/>
      <c r="K156" s="78"/>
      <c r="L156" s="78"/>
      <c r="M156" s="78"/>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IA156" s="21">
        <v>12.23</v>
      </c>
      <c r="IB156" s="21" t="s">
        <v>202</v>
      </c>
      <c r="IE156" s="22"/>
      <c r="IF156" s="22"/>
      <c r="IG156" s="22"/>
      <c r="IH156" s="22"/>
      <c r="II156" s="22"/>
    </row>
    <row r="157" spans="1:243" s="21" customFormat="1" ht="33.75" customHeight="1">
      <c r="A157" s="52">
        <v>12.24</v>
      </c>
      <c r="B157" s="34" t="s">
        <v>200</v>
      </c>
      <c r="C157" s="35"/>
      <c r="D157" s="75">
        <v>2</v>
      </c>
      <c r="E157" s="66" t="s">
        <v>49</v>
      </c>
      <c r="F157" s="76">
        <v>527.97</v>
      </c>
      <c r="G157" s="39"/>
      <c r="H157" s="39"/>
      <c r="I157" s="40" t="s">
        <v>36</v>
      </c>
      <c r="J157" s="41">
        <f t="shared" si="0"/>
        <v>1</v>
      </c>
      <c r="K157" s="39" t="s">
        <v>37</v>
      </c>
      <c r="L157" s="39" t="s">
        <v>4</v>
      </c>
      <c r="M157" s="42"/>
      <c r="N157" s="56"/>
      <c r="O157" s="56"/>
      <c r="P157" s="57"/>
      <c r="Q157" s="56"/>
      <c r="R157" s="56"/>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61">
        <f t="shared" si="1"/>
        <v>1055.94</v>
      </c>
      <c r="BB157" s="64">
        <f t="shared" si="2"/>
        <v>1055.94</v>
      </c>
      <c r="BC157" s="74" t="str">
        <f t="shared" si="3"/>
        <v>INR  One Thousand  &amp;Fifty Five  and Paise Ninety Four Only</v>
      </c>
      <c r="IA157" s="21">
        <v>12.24</v>
      </c>
      <c r="IB157" s="21" t="s">
        <v>200</v>
      </c>
      <c r="ID157" s="21">
        <v>2</v>
      </c>
      <c r="IE157" s="22" t="s">
        <v>49</v>
      </c>
      <c r="IF157" s="22"/>
      <c r="IG157" s="22"/>
      <c r="IH157" s="22"/>
      <c r="II157" s="22"/>
    </row>
    <row r="158" spans="1:243" s="21" customFormat="1" ht="18.75" customHeight="1">
      <c r="A158" s="52">
        <v>12.25</v>
      </c>
      <c r="B158" s="34" t="s">
        <v>203</v>
      </c>
      <c r="C158" s="35"/>
      <c r="D158" s="78"/>
      <c r="E158" s="78"/>
      <c r="F158" s="78"/>
      <c r="G158" s="78"/>
      <c r="H158" s="78"/>
      <c r="I158" s="78"/>
      <c r="J158" s="78"/>
      <c r="K158" s="78"/>
      <c r="L158" s="78"/>
      <c r="M158" s="78"/>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IA158" s="21">
        <v>12.25</v>
      </c>
      <c r="IB158" s="21" t="s">
        <v>203</v>
      </c>
      <c r="IE158" s="22"/>
      <c r="IF158" s="22"/>
      <c r="IG158" s="22"/>
      <c r="IH158" s="22"/>
      <c r="II158" s="22"/>
    </row>
    <row r="159" spans="1:243" s="21" customFormat="1" ht="18" customHeight="1">
      <c r="A159" s="52">
        <v>12.26</v>
      </c>
      <c r="B159" s="34" t="s">
        <v>133</v>
      </c>
      <c r="C159" s="35"/>
      <c r="D159" s="78"/>
      <c r="E159" s="78"/>
      <c r="F159" s="78"/>
      <c r="G159" s="78"/>
      <c r="H159" s="78"/>
      <c r="I159" s="78"/>
      <c r="J159" s="78"/>
      <c r="K159" s="78"/>
      <c r="L159" s="78"/>
      <c r="M159" s="78"/>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IA159" s="21">
        <v>12.26</v>
      </c>
      <c r="IB159" s="21" t="s">
        <v>133</v>
      </c>
      <c r="IE159" s="22"/>
      <c r="IF159" s="22"/>
      <c r="IG159" s="22"/>
      <c r="IH159" s="22"/>
      <c r="II159" s="22"/>
    </row>
    <row r="160" spans="1:243" s="21" customFormat="1" ht="33.75" customHeight="1">
      <c r="A160" s="52">
        <v>12.27</v>
      </c>
      <c r="B160" s="34" t="s">
        <v>200</v>
      </c>
      <c r="C160" s="35"/>
      <c r="D160" s="75">
        <v>2</v>
      </c>
      <c r="E160" s="66" t="s">
        <v>49</v>
      </c>
      <c r="F160" s="76">
        <v>312.1</v>
      </c>
      <c r="G160" s="39"/>
      <c r="H160" s="39"/>
      <c r="I160" s="40" t="s">
        <v>36</v>
      </c>
      <c r="J160" s="41">
        <f t="shared" si="0"/>
        <v>1</v>
      </c>
      <c r="K160" s="39" t="s">
        <v>37</v>
      </c>
      <c r="L160" s="39" t="s">
        <v>4</v>
      </c>
      <c r="M160" s="42"/>
      <c r="N160" s="56"/>
      <c r="O160" s="56"/>
      <c r="P160" s="57"/>
      <c r="Q160" s="56"/>
      <c r="R160" s="56"/>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61">
        <f t="shared" si="1"/>
        <v>624.2</v>
      </c>
      <c r="BB160" s="64">
        <f t="shared" si="2"/>
        <v>624.2</v>
      </c>
      <c r="BC160" s="74" t="str">
        <f t="shared" si="3"/>
        <v>INR  Six Hundred &amp; Twenty Four  and Paise Twenty Only</v>
      </c>
      <c r="IA160" s="21">
        <v>12.27</v>
      </c>
      <c r="IB160" s="21" t="s">
        <v>200</v>
      </c>
      <c r="ID160" s="21">
        <v>2</v>
      </c>
      <c r="IE160" s="22" t="s">
        <v>49</v>
      </c>
      <c r="IF160" s="22"/>
      <c r="IG160" s="22"/>
      <c r="IH160" s="22"/>
      <c r="II160" s="22"/>
    </row>
    <row r="161" spans="1:243" s="21" customFormat="1" ht="15.75" customHeight="1">
      <c r="A161" s="52">
        <v>12.28</v>
      </c>
      <c r="B161" s="34" t="s">
        <v>204</v>
      </c>
      <c r="C161" s="35"/>
      <c r="D161" s="78"/>
      <c r="E161" s="78"/>
      <c r="F161" s="78"/>
      <c r="G161" s="78"/>
      <c r="H161" s="78"/>
      <c r="I161" s="78"/>
      <c r="J161" s="78"/>
      <c r="K161" s="78"/>
      <c r="L161" s="78"/>
      <c r="M161" s="78"/>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IA161" s="21">
        <v>12.28</v>
      </c>
      <c r="IB161" s="21" t="s">
        <v>204</v>
      </c>
      <c r="IE161" s="22"/>
      <c r="IF161" s="22"/>
      <c r="IG161" s="22"/>
      <c r="IH161" s="22"/>
      <c r="II161" s="22"/>
    </row>
    <row r="162" spans="1:243" s="21" customFormat="1" ht="19.5" customHeight="1">
      <c r="A162" s="52">
        <v>12.29</v>
      </c>
      <c r="B162" s="34" t="s">
        <v>133</v>
      </c>
      <c r="C162" s="35"/>
      <c r="D162" s="78"/>
      <c r="E162" s="78"/>
      <c r="F162" s="78"/>
      <c r="G162" s="78"/>
      <c r="H162" s="78"/>
      <c r="I162" s="78"/>
      <c r="J162" s="78"/>
      <c r="K162" s="78"/>
      <c r="L162" s="78"/>
      <c r="M162" s="78"/>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IA162" s="21">
        <v>12.29</v>
      </c>
      <c r="IB162" s="21" t="s">
        <v>133</v>
      </c>
      <c r="IE162" s="22"/>
      <c r="IF162" s="22"/>
      <c r="IG162" s="22"/>
      <c r="IH162" s="22"/>
      <c r="II162" s="22"/>
    </row>
    <row r="163" spans="1:243" s="21" customFormat="1" ht="33.75" customHeight="1">
      <c r="A163" s="60">
        <v>12.3</v>
      </c>
      <c r="B163" s="34" t="s">
        <v>200</v>
      </c>
      <c r="C163" s="35"/>
      <c r="D163" s="75">
        <v>2</v>
      </c>
      <c r="E163" s="66" t="s">
        <v>49</v>
      </c>
      <c r="F163" s="76">
        <v>320.3</v>
      </c>
      <c r="G163" s="39"/>
      <c r="H163" s="39"/>
      <c r="I163" s="40" t="s">
        <v>36</v>
      </c>
      <c r="J163" s="41">
        <f t="shared" si="0"/>
        <v>1</v>
      </c>
      <c r="K163" s="39" t="s">
        <v>37</v>
      </c>
      <c r="L163" s="39" t="s">
        <v>4</v>
      </c>
      <c r="M163" s="42"/>
      <c r="N163" s="56"/>
      <c r="O163" s="56"/>
      <c r="P163" s="57"/>
      <c r="Q163" s="56"/>
      <c r="R163" s="56"/>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61">
        <f t="shared" si="1"/>
        <v>640.6</v>
      </c>
      <c r="BB163" s="64">
        <f t="shared" si="2"/>
        <v>640.6</v>
      </c>
      <c r="BC163" s="74" t="str">
        <f t="shared" si="3"/>
        <v>INR  Six Hundred &amp; Forty  and Paise Sixty Only</v>
      </c>
      <c r="IA163" s="21">
        <v>12.3</v>
      </c>
      <c r="IB163" s="21" t="s">
        <v>200</v>
      </c>
      <c r="ID163" s="21">
        <v>2</v>
      </c>
      <c r="IE163" s="22" t="s">
        <v>49</v>
      </c>
      <c r="IF163" s="22"/>
      <c r="IG163" s="22"/>
      <c r="IH163" s="22"/>
      <c r="II163" s="22"/>
    </row>
    <row r="164" spans="1:243" s="21" customFormat="1" ht="47.25">
      <c r="A164" s="52">
        <v>12.31</v>
      </c>
      <c r="B164" s="34" t="s">
        <v>205</v>
      </c>
      <c r="C164" s="35"/>
      <c r="D164" s="78"/>
      <c r="E164" s="78"/>
      <c r="F164" s="78"/>
      <c r="G164" s="78"/>
      <c r="H164" s="78"/>
      <c r="I164" s="78"/>
      <c r="J164" s="78"/>
      <c r="K164" s="78"/>
      <c r="L164" s="78"/>
      <c r="M164" s="78"/>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IA164" s="21">
        <v>12.31</v>
      </c>
      <c r="IB164" s="21" t="s">
        <v>205</v>
      </c>
      <c r="IE164" s="22"/>
      <c r="IF164" s="22"/>
      <c r="IG164" s="22"/>
      <c r="IH164" s="22"/>
      <c r="II164" s="22"/>
    </row>
    <row r="165" spans="1:243" s="21" customFormat="1" ht="33.75" customHeight="1">
      <c r="A165" s="52">
        <v>12.32</v>
      </c>
      <c r="B165" s="34" t="s">
        <v>133</v>
      </c>
      <c r="C165" s="35"/>
      <c r="D165" s="75">
        <v>18</v>
      </c>
      <c r="E165" s="66" t="s">
        <v>49</v>
      </c>
      <c r="F165" s="76">
        <v>422.14</v>
      </c>
      <c r="G165" s="39"/>
      <c r="H165" s="39"/>
      <c r="I165" s="40" t="s">
        <v>36</v>
      </c>
      <c r="J165" s="41">
        <f aca="true" t="shared" si="4" ref="J165:J187">IF(I165="Less(-)",-1,1)</f>
        <v>1</v>
      </c>
      <c r="K165" s="39" t="s">
        <v>37</v>
      </c>
      <c r="L165" s="39" t="s">
        <v>4</v>
      </c>
      <c r="M165" s="42"/>
      <c r="N165" s="56"/>
      <c r="O165" s="56"/>
      <c r="P165" s="57"/>
      <c r="Q165" s="56"/>
      <c r="R165" s="56"/>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61">
        <f aca="true" t="shared" si="5" ref="BA165:BA187">total_amount_ba($B$2,$D$2,D165,F165,J165,K165,M165)</f>
        <v>7598.52</v>
      </c>
      <c r="BB165" s="64">
        <f aca="true" t="shared" si="6" ref="BB165:BB187">BA165+SUM(N165:AZ165)</f>
        <v>7598.52</v>
      </c>
      <c r="BC165" s="74" t="str">
        <f aca="true" t="shared" si="7" ref="BC165:BC187">SpellNumber(L165,BB165)</f>
        <v>INR  Seven Thousand Five Hundred &amp; Ninety Eight  and Paise Fifty Two Only</v>
      </c>
      <c r="IA165" s="21">
        <v>12.32</v>
      </c>
      <c r="IB165" s="21" t="s">
        <v>133</v>
      </c>
      <c r="ID165" s="21">
        <v>18</v>
      </c>
      <c r="IE165" s="22" t="s">
        <v>49</v>
      </c>
      <c r="IF165" s="22"/>
      <c r="IG165" s="22"/>
      <c r="IH165" s="22"/>
      <c r="II165" s="22"/>
    </row>
    <row r="166" spans="1:243" s="21" customFormat="1" ht="33.75" customHeight="1">
      <c r="A166" s="52">
        <v>12.33</v>
      </c>
      <c r="B166" s="34" t="s">
        <v>206</v>
      </c>
      <c r="C166" s="35"/>
      <c r="D166" s="75">
        <v>3</v>
      </c>
      <c r="E166" s="66" t="s">
        <v>49</v>
      </c>
      <c r="F166" s="76">
        <v>357.65</v>
      </c>
      <c r="G166" s="39"/>
      <c r="H166" s="39"/>
      <c r="I166" s="40" t="s">
        <v>36</v>
      </c>
      <c r="J166" s="41">
        <f t="shared" si="4"/>
        <v>1</v>
      </c>
      <c r="K166" s="39" t="s">
        <v>37</v>
      </c>
      <c r="L166" s="39" t="s">
        <v>4</v>
      </c>
      <c r="M166" s="42"/>
      <c r="N166" s="56"/>
      <c r="O166" s="56"/>
      <c r="P166" s="57"/>
      <c r="Q166" s="56"/>
      <c r="R166" s="56"/>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61">
        <f t="shared" si="5"/>
        <v>1072.95</v>
      </c>
      <c r="BB166" s="64">
        <f t="shared" si="6"/>
        <v>1072.95</v>
      </c>
      <c r="BC166" s="74" t="str">
        <f t="shared" si="7"/>
        <v>INR  One Thousand  &amp;Seventy Two  and Paise Ninety Five Only</v>
      </c>
      <c r="IA166" s="21">
        <v>12.33</v>
      </c>
      <c r="IB166" s="21" t="s">
        <v>206</v>
      </c>
      <c r="ID166" s="21">
        <v>3</v>
      </c>
      <c r="IE166" s="22" t="s">
        <v>49</v>
      </c>
      <c r="IF166" s="22"/>
      <c r="IG166" s="22"/>
      <c r="IH166" s="22"/>
      <c r="II166" s="22"/>
    </row>
    <row r="167" spans="1:243" s="21" customFormat="1" ht="94.5">
      <c r="A167" s="52">
        <v>12.34</v>
      </c>
      <c r="B167" s="34" t="s">
        <v>207</v>
      </c>
      <c r="C167" s="35"/>
      <c r="D167" s="78"/>
      <c r="E167" s="78"/>
      <c r="F167" s="78"/>
      <c r="G167" s="78"/>
      <c r="H167" s="78"/>
      <c r="I167" s="78"/>
      <c r="J167" s="78"/>
      <c r="K167" s="78"/>
      <c r="L167" s="78"/>
      <c r="M167" s="78"/>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IA167" s="21">
        <v>12.34</v>
      </c>
      <c r="IB167" s="21" t="s">
        <v>207</v>
      </c>
      <c r="IE167" s="22"/>
      <c r="IF167" s="22"/>
      <c r="IG167" s="22"/>
      <c r="IH167" s="22"/>
      <c r="II167" s="22"/>
    </row>
    <row r="168" spans="1:243" s="21" customFormat="1" ht="16.5" customHeight="1">
      <c r="A168" s="52">
        <v>12.35</v>
      </c>
      <c r="B168" s="34" t="s">
        <v>208</v>
      </c>
      <c r="C168" s="35"/>
      <c r="D168" s="78"/>
      <c r="E168" s="78"/>
      <c r="F168" s="78"/>
      <c r="G168" s="78"/>
      <c r="H168" s="78"/>
      <c r="I168" s="78"/>
      <c r="J168" s="78"/>
      <c r="K168" s="78"/>
      <c r="L168" s="78"/>
      <c r="M168" s="78"/>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IA168" s="21">
        <v>12.35</v>
      </c>
      <c r="IB168" s="21" t="s">
        <v>208</v>
      </c>
      <c r="IE168" s="22"/>
      <c r="IF168" s="22"/>
      <c r="IG168" s="22"/>
      <c r="IH168" s="22"/>
      <c r="II168" s="22"/>
    </row>
    <row r="169" spans="1:243" s="21" customFormat="1" ht="33.75" customHeight="1">
      <c r="A169" s="52">
        <v>12.36</v>
      </c>
      <c r="B169" s="34" t="s">
        <v>209</v>
      </c>
      <c r="C169" s="35"/>
      <c r="D169" s="75">
        <v>1</v>
      </c>
      <c r="E169" s="66" t="s">
        <v>49</v>
      </c>
      <c r="F169" s="76">
        <v>1116.22</v>
      </c>
      <c r="G169" s="39"/>
      <c r="H169" s="39"/>
      <c r="I169" s="40" t="s">
        <v>36</v>
      </c>
      <c r="J169" s="41">
        <f t="shared" si="4"/>
        <v>1</v>
      </c>
      <c r="K169" s="39" t="s">
        <v>37</v>
      </c>
      <c r="L169" s="39" t="s">
        <v>4</v>
      </c>
      <c r="M169" s="42"/>
      <c r="N169" s="56"/>
      <c r="O169" s="56"/>
      <c r="P169" s="57"/>
      <c r="Q169" s="56"/>
      <c r="R169" s="56"/>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61">
        <f t="shared" si="5"/>
        <v>1116.22</v>
      </c>
      <c r="BB169" s="64">
        <f t="shared" si="6"/>
        <v>1116.22</v>
      </c>
      <c r="BC169" s="74" t="str">
        <f t="shared" si="7"/>
        <v>INR  One Thousand One Hundred &amp; Sixteen  and Paise Twenty Two Only</v>
      </c>
      <c r="IA169" s="21">
        <v>12.36</v>
      </c>
      <c r="IB169" s="21" t="s">
        <v>209</v>
      </c>
      <c r="ID169" s="21">
        <v>1</v>
      </c>
      <c r="IE169" s="22" t="s">
        <v>49</v>
      </c>
      <c r="IF169" s="22"/>
      <c r="IG169" s="22"/>
      <c r="IH169" s="22"/>
      <c r="II169" s="22"/>
    </row>
    <row r="170" spans="1:243" s="21" customFormat="1" ht="17.25" customHeight="1">
      <c r="A170" s="52">
        <v>12.37</v>
      </c>
      <c r="B170" s="34" t="s">
        <v>210</v>
      </c>
      <c r="C170" s="35"/>
      <c r="D170" s="78"/>
      <c r="E170" s="78"/>
      <c r="F170" s="78"/>
      <c r="G170" s="78"/>
      <c r="H170" s="78"/>
      <c r="I170" s="78"/>
      <c r="J170" s="78"/>
      <c r="K170" s="78"/>
      <c r="L170" s="78"/>
      <c r="M170" s="78"/>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IA170" s="21">
        <v>12.37</v>
      </c>
      <c r="IB170" s="21" t="s">
        <v>210</v>
      </c>
      <c r="IE170" s="22"/>
      <c r="IF170" s="22"/>
      <c r="IG170" s="22"/>
      <c r="IH170" s="22"/>
      <c r="II170" s="22"/>
    </row>
    <row r="171" spans="1:243" s="21" customFormat="1" ht="33.75" customHeight="1">
      <c r="A171" s="52">
        <v>12.38</v>
      </c>
      <c r="B171" s="34" t="s">
        <v>211</v>
      </c>
      <c r="C171" s="35"/>
      <c r="D171" s="75">
        <v>2</v>
      </c>
      <c r="E171" s="66" t="s">
        <v>49</v>
      </c>
      <c r="F171" s="76">
        <v>1054.06</v>
      </c>
      <c r="G171" s="39"/>
      <c r="H171" s="39"/>
      <c r="I171" s="40" t="s">
        <v>36</v>
      </c>
      <c r="J171" s="41">
        <f t="shared" si="4"/>
        <v>1</v>
      </c>
      <c r="K171" s="39" t="s">
        <v>37</v>
      </c>
      <c r="L171" s="39" t="s">
        <v>4</v>
      </c>
      <c r="M171" s="42"/>
      <c r="N171" s="56"/>
      <c r="O171" s="56"/>
      <c r="P171" s="57"/>
      <c r="Q171" s="56"/>
      <c r="R171" s="56"/>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61">
        <f t="shared" si="5"/>
        <v>2108.12</v>
      </c>
      <c r="BB171" s="64">
        <f t="shared" si="6"/>
        <v>2108.12</v>
      </c>
      <c r="BC171" s="74" t="str">
        <f t="shared" si="7"/>
        <v>INR  Two Thousand One Hundred &amp; Eight  and Paise Twelve Only</v>
      </c>
      <c r="IA171" s="21">
        <v>12.38</v>
      </c>
      <c r="IB171" s="21" t="s">
        <v>211</v>
      </c>
      <c r="ID171" s="21">
        <v>2</v>
      </c>
      <c r="IE171" s="22" t="s">
        <v>49</v>
      </c>
      <c r="IF171" s="22"/>
      <c r="IG171" s="22"/>
      <c r="IH171" s="22"/>
      <c r="II171" s="22"/>
    </row>
    <row r="172" spans="1:243" s="21" customFormat="1" ht="18.75" customHeight="1">
      <c r="A172" s="52">
        <v>13</v>
      </c>
      <c r="B172" s="34" t="s">
        <v>85</v>
      </c>
      <c r="C172" s="35"/>
      <c r="D172" s="78"/>
      <c r="E172" s="78"/>
      <c r="F172" s="78"/>
      <c r="G172" s="78"/>
      <c r="H172" s="78"/>
      <c r="I172" s="78"/>
      <c r="J172" s="78"/>
      <c r="K172" s="78"/>
      <c r="L172" s="78"/>
      <c r="M172" s="78"/>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IA172" s="21">
        <v>13</v>
      </c>
      <c r="IB172" s="21" t="s">
        <v>85</v>
      </c>
      <c r="IE172" s="22"/>
      <c r="IF172" s="22"/>
      <c r="IG172" s="22"/>
      <c r="IH172" s="22"/>
      <c r="II172" s="22"/>
    </row>
    <row r="173" spans="1:243" s="21" customFormat="1" ht="78.75">
      <c r="A173" s="52">
        <v>13.01</v>
      </c>
      <c r="B173" s="34" t="s">
        <v>86</v>
      </c>
      <c r="C173" s="35"/>
      <c r="D173" s="78"/>
      <c r="E173" s="78"/>
      <c r="F173" s="78"/>
      <c r="G173" s="78"/>
      <c r="H173" s="78"/>
      <c r="I173" s="78"/>
      <c r="J173" s="78"/>
      <c r="K173" s="78"/>
      <c r="L173" s="78"/>
      <c r="M173" s="78"/>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IA173" s="21">
        <v>13.01</v>
      </c>
      <c r="IB173" s="21" t="s">
        <v>86</v>
      </c>
      <c r="IE173" s="22"/>
      <c r="IF173" s="22"/>
      <c r="IG173" s="22"/>
      <c r="IH173" s="22"/>
      <c r="II173" s="22"/>
    </row>
    <row r="174" spans="1:243" s="21" customFormat="1" ht="33.75" customHeight="1">
      <c r="A174" s="52">
        <v>13.02</v>
      </c>
      <c r="B174" s="34" t="s">
        <v>88</v>
      </c>
      <c r="C174" s="35"/>
      <c r="D174" s="75">
        <v>20</v>
      </c>
      <c r="E174" s="66" t="s">
        <v>98</v>
      </c>
      <c r="F174" s="76">
        <v>249.8</v>
      </c>
      <c r="G174" s="39"/>
      <c r="H174" s="39"/>
      <c r="I174" s="40" t="s">
        <v>36</v>
      </c>
      <c r="J174" s="41">
        <f t="shared" si="4"/>
        <v>1</v>
      </c>
      <c r="K174" s="39" t="s">
        <v>37</v>
      </c>
      <c r="L174" s="39" t="s">
        <v>4</v>
      </c>
      <c r="M174" s="42"/>
      <c r="N174" s="56"/>
      <c r="O174" s="56"/>
      <c r="P174" s="57"/>
      <c r="Q174" s="56"/>
      <c r="R174" s="56"/>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61">
        <f t="shared" si="5"/>
        <v>4996</v>
      </c>
      <c r="BB174" s="64">
        <f t="shared" si="6"/>
        <v>4996</v>
      </c>
      <c r="BC174" s="74" t="str">
        <f t="shared" si="7"/>
        <v>INR  Four Thousand Nine Hundred &amp; Ninety Six  Only</v>
      </c>
      <c r="IA174" s="21">
        <v>13.02</v>
      </c>
      <c r="IB174" s="21" t="s">
        <v>88</v>
      </c>
      <c r="ID174" s="21">
        <v>20</v>
      </c>
      <c r="IE174" s="22" t="s">
        <v>98</v>
      </c>
      <c r="IF174" s="22"/>
      <c r="IG174" s="22"/>
      <c r="IH174" s="22"/>
      <c r="II174" s="22"/>
    </row>
    <row r="175" spans="1:243" s="21" customFormat="1" ht="33.75" customHeight="1">
      <c r="A175" s="52">
        <v>13.03</v>
      </c>
      <c r="B175" s="34" t="s">
        <v>89</v>
      </c>
      <c r="C175" s="35"/>
      <c r="D175" s="75">
        <v>10</v>
      </c>
      <c r="E175" s="66" t="s">
        <v>98</v>
      </c>
      <c r="F175" s="76">
        <v>301.71</v>
      </c>
      <c r="G175" s="39"/>
      <c r="H175" s="39"/>
      <c r="I175" s="40" t="s">
        <v>36</v>
      </c>
      <c r="J175" s="41">
        <f t="shared" si="4"/>
        <v>1</v>
      </c>
      <c r="K175" s="39" t="s">
        <v>37</v>
      </c>
      <c r="L175" s="39" t="s">
        <v>4</v>
      </c>
      <c r="M175" s="42"/>
      <c r="N175" s="56"/>
      <c r="O175" s="56"/>
      <c r="P175" s="57"/>
      <c r="Q175" s="56"/>
      <c r="R175" s="56"/>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61">
        <f t="shared" si="5"/>
        <v>3017.1</v>
      </c>
      <c r="BB175" s="64">
        <f t="shared" si="6"/>
        <v>3017.1</v>
      </c>
      <c r="BC175" s="74" t="str">
        <f t="shared" si="7"/>
        <v>INR  Three Thousand  &amp;Seventeen  and Paise Ten Only</v>
      </c>
      <c r="IA175" s="21">
        <v>13.03</v>
      </c>
      <c r="IB175" s="21" t="s">
        <v>89</v>
      </c>
      <c r="ID175" s="21">
        <v>10</v>
      </c>
      <c r="IE175" s="22" t="s">
        <v>98</v>
      </c>
      <c r="IF175" s="22"/>
      <c r="IG175" s="22"/>
      <c r="IH175" s="22"/>
      <c r="II175" s="22"/>
    </row>
    <row r="176" spans="1:243" s="21" customFormat="1" ht="110.25">
      <c r="A176" s="52">
        <v>13.04</v>
      </c>
      <c r="B176" s="34" t="s">
        <v>87</v>
      </c>
      <c r="C176" s="35"/>
      <c r="D176" s="78"/>
      <c r="E176" s="78"/>
      <c r="F176" s="78"/>
      <c r="G176" s="78"/>
      <c r="H176" s="78"/>
      <c r="I176" s="78"/>
      <c r="J176" s="78"/>
      <c r="K176" s="78"/>
      <c r="L176" s="78"/>
      <c r="M176" s="78"/>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IA176" s="21">
        <v>13.04</v>
      </c>
      <c r="IB176" s="21" t="s">
        <v>87</v>
      </c>
      <c r="IE176" s="22"/>
      <c r="IF176" s="22"/>
      <c r="IG176" s="22"/>
      <c r="IH176" s="22"/>
      <c r="II176" s="22"/>
    </row>
    <row r="177" spans="1:243" s="21" customFormat="1" ht="33.75" customHeight="1">
      <c r="A177" s="52">
        <v>13.05</v>
      </c>
      <c r="B177" s="34" t="s">
        <v>88</v>
      </c>
      <c r="C177" s="35"/>
      <c r="D177" s="75">
        <v>45</v>
      </c>
      <c r="E177" s="66" t="s">
        <v>98</v>
      </c>
      <c r="F177" s="76">
        <v>392.46</v>
      </c>
      <c r="G177" s="39"/>
      <c r="H177" s="39"/>
      <c r="I177" s="40" t="s">
        <v>36</v>
      </c>
      <c r="J177" s="41">
        <f t="shared" si="4"/>
        <v>1</v>
      </c>
      <c r="K177" s="39" t="s">
        <v>37</v>
      </c>
      <c r="L177" s="39" t="s">
        <v>4</v>
      </c>
      <c r="M177" s="42"/>
      <c r="N177" s="56"/>
      <c r="O177" s="56"/>
      <c r="P177" s="57"/>
      <c r="Q177" s="56"/>
      <c r="R177" s="56"/>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61">
        <f t="shared" si="5"/>
        <v>17660.7</v>
      </c>
      <c r="BB177" s="64">
        <f t="shared" si="6"/>
        <v>17660.7</v>
      </c>
      <c r="BC177" s="74" t="str">
        <f t="shared" si="7"/>
        <v>INR  Seventeen Thousand Six Hundred &amp; Sixty  and Paise Seventy Only</v>
      </c>
      <c r="IA177" s="21">
        <v>13.05</v>
      </c>
      <c r="IB177" s="21" t="s">
        <v>88</v>
      </c>
      <c r="ID177" s="21">
        <v>45</v>
      </c>
      <c r="IE177" s="22" t="s">
        <v>98</v>
      </c>
      <c r="IF177" s="22"/>
      <c r="IG177" s="22"/>
      <c r="IH177" s="22"/>
      <c r="II177" s="22"/>
    </row>
    <row r="178" spans="1:243" s="21" customFormat="1" ht="35.25" customHeight="1">
      <c r="A178" s="52">
        <v>13.06</v>
      </c>
      <c r="B178" s="34" t="s">
        <v>90</v>
      </c>
      <c r="C178" s="35"/>
      <c r="D178" s="78"/>
      <c r="E178" s="78"/>
      <c r="F178" s="78"/>
      <c r="G178" s="78"/>
      <c r="H178" s="78"/>
      <c r="I178" s="78"/>
      <c r="J178" s="78"/>
      <c r="K178" s="78"/>
      <c r="L178" s="78"/>
      <c r="M178" s="78"/>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IA178" s="21">
        <v>13.06</v>
      </c>
      <c r="IB178" s="21" t="s">
        <v>90</v>
      </c>
      <c r="IE178" s="22"/>
      <c r="IF178" s="22"/>
      <c r="IG178" s="22"/>
      <c r="IH178" s="22"/>
      <c r="II178" s="22"/>
    </row>
    <row r="179" spans="1:243" s="21" customFormat="1" ht="33.75" customHeight="1">
      <c r="A179" s="52">
        <v>13.07</v>
      </c>
      <c r="B179" s="34" t="s">
        <v>91</v>
      </c>
      <c r="C179" s="35"/>
      <c r="D179" s="75">
        <v>4</v>
      </c>
      <c r="E179" s="66" t="s">
        <v>49</v>
      </c>
      <c r="F179" s="76">
        <v>403.51</v>
      </c>
      <c r="G179" s="39"/>
      <c r="H179" s="39"/>
      <c r="I179" s="40" t="s">
        <v>36</v>
      </c>
      <c r="J179" s="41">
        <f t="shared" si="4"/>
        <v>1</v>
      </c>
      <c r="K179" s="39" t="s">
        <v>37</v>
      </c>
      <c r="L179" s="39" t="s">
        <v>4</v>
      </c>
      <c r="M179" s="42"/>
      <c r="N179" s="56"/>
      <c r="O179" s="56"/>
      <c r="P179" s="57"/>
      <c r="Q179" s="56"/>
      <c r="R179" s="56"/>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61">
        <f t="shared" si="5"/>
        <v>1614.04</v>
      </c>
      <c r="BB179" s="64">
        <f t="shared" si="6"/>
        <v>1614.04</v>
      </c>
      <c r="BC179" s="74" t="str">
        <f t="shared" si="7"/>
        <v>INR  One Thousand Six Hundred &amp; Fourteen  and Paise Four Only</v>
      </c>
      <c r="IA179" s="21">
        <v>13.07</v>
      </c>
      <c r="IB179" s="21" t="s">
        <v>91</v>
      </c>
      <c r="ID179" s="21">
        <v>4</v>
      </c>
      <c r="IE179" s="22" t="s">
        <v>49</v>
      </c>
      <c r="IF179" s="22"/>
      <c r="IG179" s="22"/>
      <c r="IH179" s="22"/>
      <c r="II179" s="22"/>
    </row>
    <row r="180" spans="1:243" s="21" customFormat="1" ht="31.5">
      <c r="A180" s="52">
        <v>13.08</v>
      </c>
      <c r="B180" s="34" t="s">
        <v>212</v>
      </c>
      <c r="C180" s="35"/>
      <c r="D180" s="78"/>
      <c r="E180" s="78"/>
      <c r="F180" s="78"/>
      <c r="G180" s="78"/>
      <c r="H180" s="78"/>
      <c r="I180" s="78"/>
      <c r="J180" s="78"/>
      <c r="K180" s="78"/>
      <c r="L180" s="78"/>
      <c r="M180" s="78"/>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IA180" s="21">
        <v>13.08</v>
      </c>
      <c r="IB180" s="21" t="s">
        <v>212</v>
      </c>
      <c r="IE180" s="22"/>
      <c r="IF180" s="22"/>
      <c r="IG180" s="22"/>
      <c r="IH180" s="22"/>
      <c r="II180" s="22"/>
    </row>
    <row r="181" spans="1:243" s="21" customFormat="1" ht="18" customHeight="1">
      <c r="A181" s="52">
        <v>13.09</v>
      </c>
      <c r="B181" s="34" t="s">
        <v>213</v>
      </c>
      <c r="C181" s="35"/>
      <c r="D181" s="78"/>
      <c r="E181" s="78"/>
      <c r="F181" s="78"/>
      <c r="G181" s="78"/>
      <c r="H181" s="78"/>
      <c r="I181" s="78"/>
      <c r="J181" s="78"/>
      <c r="K181" s="78"/>
      <c r="L181" s="78"/>
      <c r="M181" s="78"/>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IA181" s="21">
        <v>13.09</v>
      </c>
      <c r="IB181" s="21" t="s">
        <v>213</v>
      </c>
      <c r="IE181" s="22"/>
      <c r="IF181" s="22"/>
      <c r="IG181" s="22"/>
      <c r="IH181" s="22"/>
      <c r="II181" s="22"/>
    </row>
    <row r="182" spans="1:243" s="21" customFormat="1" ht="33.75" customHeight="1">
      <c r="A182" s="60">
        <v>13.1</v>
      </c>
      <c r="B182" s="34" t="s">
        <v>214</v>
      </c>
      <c r="C182" s="35"/>
      <c r="D182" s="75">
        <v>3</v>
      </c>
      <c r="E182" s="66" t="s">
        <v>49</v>
      </c>
      <c r="F182" s="76">
        <v>72.78</v>
      </c>
      <c r="G182" s="39"/>
      <c r="H182" s="39"/>
      <c r="I182" s="40" t="s">
        <v>36</v>
      </c>
      <c r="J182" s="41">
        <f t="shared" si="4"/>
        <v>1</v>
      </c>
      <c r="K182" s="39" t="s">
        <v>37</v>
      </c>
      <c r="L182" s="39" t="s">
        <v>4</v>
      </c>
      <c r="M182" s="42"/>
      <c r="N182" s="56"/>
      <c r="O182" s="56"/>
      <c r="P182" s="57"/>
      <c r="Q182" s="56"/>
      <c r="R182" s="56"/>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61">
        <f t="shared" si="5"/>
        <v>218.34</v>
      </c>
      <c r="BB182" s="64">
        <f t="shared" si="6"/>
        <v>218.34</v>
      </c>
      <c r="BC182" s="74" t="str">
        <f t="shared" si="7"/>
        <v>INR  Two Hundred &amp; Eighteen  and Paise Thirty Four Only</v>
      </c>
      <c r="IA182" s="21">
        <v>13.1</v>
      </c>
      <c r="IB182" s="21" t="s">
        <v>214</v>
      </c>
      <c r="ID182" s="21">
        <v>3</v>
      </c>
      <c r="IE182" s="22" t="s">
        <v>49</v>
      </c>
      <c r="IF182" s="22"/>
      <c r="IG182" s="22"/>
      <c r="IH182" s="22"/>
      <c r="II182" s="22"/>
    </row>
    <row r="183" spans="1:243" s="21" customFormat="1" ht="110.25">
      <c r="A183" s="52">
        <v>13.11</v>
      </c>
      <c r="B183" s="34" t="s">
        <v>215</v>
      </c>
      <c r="C183" s="35"/>
      <c r="D183" s="78"/>
      <c r="E183" s="78"/>
      <c r="F183" s="78"/>
      <c r="G183" s="78"/>
      <c r="H183" s="78"/>
      <c r="I183" s="78"/>
      <c r="J183" s="78"/>
      <c r="K183" s="78"/>
      <c r="L183" s="78"/>
      <c r="M183" s="78"/>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IA183" s="21">
        <v>13.11</v>
      </c>
      <c r="IB183" s="21" t="s">
        <v>215</v>
      </c>
      <c r="IE183" s="22"/>
      <c r="IF183" s="22"/>
      <c r="IG183" s="22"/>
      <c r="IH183" s="22"/>
      <c r="II183" s="22"/>
    </row>
    <row r="184" spans="1:243" s="21" customFormat="1" ht="33.75" customHeight="1">
      <c r="A184" s="52">
        <v>13.12</v>
      </c>
      <c r="B184" s="34" t="s">
        <v>214</v>
      </c>
      <c r="C184" s="35"/>
      <c r="D184" s="75">
        <v>5</v>
      </c>
      <c r="E184" s="66" t="s">
        <v>49</v>
      </c>
      <c r="F184" s="76">
        <v>541.17</v>
      </c>
      <c r="G184" s="39"/>
      <c r="H184" s="39"/>
      <c r="I184" s="40" t="s">
        <v>36</v>
      </c>
      <c r="J184" s="41">
        <f t="shared" si="4"/>
        <v>1</v>
      </c>
      <c r="K184" s="39" t="s">
        <v>37</v>
      </c>
      <c r="L184" s="39" t="s">
        <v>4</v>
      </c>
      <c r="M184" s="42"/>
      <c r="N184" s="56"/>
      <c r="O184" s="56"/>
      <c r="P184" s="57"/>
      <c r="Q184" s="56"/>
      <c r="R184" s="56"/>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61">
        <f t="shared" si="5"/>
        <v>2705.85</v>
      </c>
      <c r="BB184" s="64">
        <f t="shared" si="6"/>
        <v>2705.85</v>
      </c>
      <c r="BC184" s="74" t="str">
        <f t="shared" si="7"/>
        <v>INR  Two Thousand Seven Hundred &amp; Five  and Paise Eighty Five Only</v>
      </c>
      <c r="IA184" s="21">
        <v>13.12</v>
      </c>
      <c r="IB184" s="21" t="s">
        <v>214</v>
      </c>
      <c r="ID184" s="21">
        <v>5</v>
      </c>
      <c r="IE184" s="22" t="s">
        <v>49</v>
      </c>
      <c r="IF184" s="22"/>
      <c r="IG184" s="22"/>
      <c r="IH184" s="22"/>
      <c r="II184" s="22"/>
    </row>
    <row r="185" spans="1:243" s="21" customFormat="1" ht="33.75" customHeight="1">
      <c r="A185" s="52">
        <v>13.13</v>
      </c>
      <c r="B185" s="34" t="s">
        <v>91</v>
      </c>
      <c r="C185" s="35"/>
      <c r="D185" s="75">
        <v>7</v>
      </c>
      <c r="E185" s="66" t="s">
        <v>49</v>
      </c>
      <c r="F185" s="76">
        <v>563.48</v>
      </c>
      <c r="G185" s="39"/>
      <c r="H185" s="39"/>
      <c r="I185" s="40" t="s">
        <v>36</v>
      </c>
      <c r="J185" s="41">
        <f t="shared" si="4"/>
        <v>1</v>
      </c>
      <c r="K185" s="39" t="s">
        <v>37</v>
      </c>
      <c r="L185" s="39" t="s">
        <v>4</v>
      </c>
      <c r="M185" s="42"/>
      <c r="N185" s="56"/>
      <c r="O185" s="56"/>
      <c r="P185" s="57"/>
      <c r="Q185" s="56"/>
      <c r="R185" s="56"/>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61">
        <f t="shared" si="5"/>
        <v>3944.36</v>
      </c>
      <c r="BB185" s="64">
        <f t="shared" si="6"/>
        <v>3944.36</v>
      </c>
      <c r="BC185" s="74" t="str">
        <f t="shared" si="7"/>
        <v>INR  Three Thousand Nine Hundred &amp; Forty Four  and Paise Thirty Six Only</v>
      </c>
      <c r="IA185" s="21">
        <v>13.13</v>
      </c>
      <c r="IB185" s="21" t="s">
        <v>91</v>
      </c>
      <c r="ID185" s="21">
        <v>7</v>
      </c>
      <c r="IE185" s="22" t="s">
        <v>49</v>
      </c>
      <c r="IF185" s="22"/>
      <c r="IG185" s="22"/>
      <c r="IH185" s="22"/>
      <c r="II185" s="22"/>
    </row>
    <row r="186" spans="1:243" s="21" customFormat="1" ht="47.25">
      <c r="A186" s="52">
        <v>13.14</v>
      </c>
      <c r="B186" s="34" t="s">
        <v>216</v>
      </c>
      <c r="C186" s="35"/>
      <c r="D186" s="78"/>
      <c r="E186" s="78"/>
      <c r="F186" s="78"/>
      <c r="G186" s="78"/>
      <c r="H186" s="78"/>
      <c r="I186" s="78"/>
      <c r="J186" s="78"/>
      <c r="K186" s="78"/>
      <c r="L186" s="78"/>
      <c r="M186" s="78"/>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IA186" s="21">
        <v>13.14</v>
      </c>
      <c r="IB186" s="21" t="s">
        <v>216</v>
      </c>
      <c r="IE186" s="22"/>
      <c r="IF186" s="22"/>
      <c r="IG186" s="22"/>
      <c r="IH186" s="22"/>
      <c r="II186" s="22"/>
    </row>
    <row r="187" spans="1:243" s="21" customFormat="1" ht="33.75" customHeight="1">
      <c r="A187" s="52">
        <v>13.15</v>
      </c>
      <c r="B187" s="34" t="s">
        <v>214</v>
      </c>
      <c r="C187" s="35"/>
      <c r="D187" s="75">
        <v>3</v>
      </c>
      <c r="E187" s="66" t="s">
        <v>49</v>
      </c>
      <c r="F187" s="76">
        <v>367.34</v>
      </c>
      <c r="G187" s="39"/>
      <c r="H187" s="39"/>
      <c r="I187" s="40" t="s">
        <v>36</v>
      </c>
      <c r="J187" s="41">
        <f t="shared" si="4"/>
        <v>1</v>
      </c>
      <c r="K187" s="39" t="s">
        <v>37</v>
      </c>
      <c r="L187" s="39" t="s">
        <v>4</v>
      </c>
      <c r="M187" s="42"/>
      <c r="N187" s="56"/>
      <c r="O187" s="56"/>
      <c r="P187" s="57"/>
      <c r="Q187" s="56"/>
      <c r="R187" s="56"/>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61">
        <f t="shared" si="5"/>
        <v>1102.02</v>
      </c>
      <c r="BB187" s="64">
        <f t="shared" si="6"/>
        <v>1102.02</v>
      </c>
      <c r="BC187" s="74" t="str">
        <f t="shared" si="7"/>
        <v>INR  One Thousand One Hundred &amp; Two  and Paise Two Only</v>
      </c>
      <c r="IA187" s="21">
        <v>13.15</v>
      </c>
      <c r="IB187" s="21" t="s">
        <v>214</v>
      </c>
      <c r="ID187" s="21">
        <v>3</v>
      </c>
      <c r="IE187" s="22" t="s">
        <v>49</v>
      </c>
      <c r="IF187" s="22"/>
      <c r="IG187" s="22"/>
      <c r="IH187" s="22"/>
      <c r="II187" s="22"/>
    </row>
    <row r="188" spans="1:243" s="21" customFormat="1" ht="49.5" customHeight="1">
      <c r="A188" s="52">
        <v>13.16</v>
      </c>
      <c r="B188" s="34" t="s">
        <v>217</v>
      </c>
      <c r="C188" s="35"/>
      <c r="D188" s="78"/>
      <c r="E188" s="78"/>
      <c r="F188" s="78"/>
      <c r="G188" s="78"/>
      <c r="H188" s="78"/>
      <c r="I188" s="78"/>
      <c r="J188" s="78"/>
      <c r="K188" s="78"/>
      <c r="L188" s="78"/>
      <c r="M188" s="78"/>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IA188" s="21">
        <v>13.16</v>
      </c>
      <c r="IB188" s="21" t="s">
        <v>217</v>
      </c>
      <c r="IE188" s="22"/>
      <c r="IF188" s="22"/>
      <c r="IG188" s="22"/>
      <c r="IH188" s="22"/>
      <c r="II188" s="22"/>
    </row>
    <row r="189" spans="1:243" s="21" customFormat="1" ht="33.75" customHeight="1">
      <c r="A189" s="52">
        <v>13.17</v>
      </c>
      <c r="B189" s="34" t="s">
        <v>214</v>
      </c>
      <c r="C189" s="35"/>
      <c r="D189" s="75">
        <v>6</v>
      </c>
      <c r="E189" s="66" t="s">
        <v>49</v>
      </c>
      <c r="F189" s="76">
        <v>484.31</v>
      </c>
      <c r="G189" s="39"/>
      <c r="H189" s="39"/>
      <c r="I189" s="40" t="s">
        <v>36</v>
      </c>
      <c r="J189" s="41">
        <f>IF(I189="Less(-)",-1,1)</f>
        <v>1</v>
      </c>
      <c r="K189" s="39" t="s">
        <v>37</v>
      </c>
      <c r="L189" s="39" t="s">
        <v>4</v>
      </c>
      <c r="M189" s="42"/>
      <c r="N189" s="56"/>
      <c r="O189" s="56"/>
      <c r="P189" s="57"/>
      <c r="Q189" s="56"/>
      <c r="R189" s="56"/>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61">
        <f>total_amount_ba($B$2,$D$2,D189,F189,J189,K189,M189)</f>
        <v>2905.86</v>
      </c>
      <c r="BB189" s="64">
        <f>BA189+SUM(N189:AZ189)</f>
        <v>2905.86</v>
      </c>
      <c r="BC189" s="74" t="str">
        <f>SpellNumber(L189,BB189)</f>
        <v>INR  Two Thousand Nine Hundred &amp; Five  and Paise Eighty Six Only</v>
      </c>
      <c r="IA189" s="21">
        <v>13.17</v>
      </c>
      <c r="IB189" s="21" t="s">
        <v>214</v>
      </c>
      <c r="ID189" s="21">
        <v>6</v>
      </c>
      <c r="IE189" s="22" t="s">
        <v>49</v>
      </c>
      <c r="IF189" s="22"/>
      <c r="IG189" s="22"/>
      <c r="IH189" s="22"/>
      <c r="II189" s="22"/>
    </row>
    <row r="190" spans="1:243" s="21" customFormat="1" ht="63">
      <c r="A190" s="52">
        <v>13.18</v>
      </c>
      <c r="B190" s="34" t="s">
        <v>218</v>
      </c>
      <c r="C190" s="35"/>
      <c r="D190" s="78"/>
      <c r="E190" s="78"/>
      <c r="F190" s="78"/>
      <c r="G190" s="78"/>
      <c r="H190" s="78"/>
      <c r="I190" s="78"/>
      <c r="J190" s="78"/>
      <c r="K190" s="78"/>
      <c r="L190" s="78"/>
      <c r="M190" s="78"/>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IA190" s="21">
        <v>13.18</v>
      </c>
      <c r="IB190" s="21" t="s">
        <v>218</v>
      </c>
      <c r="IE190" s="22"/>
      <c r="IF190" s="22"/>
      <c r="IG190" s="22"/>
      <c r="IH190" s="22"/>
      <c r="II190" s="22"/>
    </row>
    <row r="191" spans="1:243" s="21" customFormat="1" ht="33.75" customHeight="1">
      <c r="A191" s="52">
        <v>13.19</v>
      </c>
      <c r="B191" s="34" t="s">
        <v>214</v>
      </c>
      <c r="C191" s="35"/>
      <c r="D191" s="75">
        <v>4</v>
      </c>
      <c r="E191" s="66" t="s">
        <v>49</v>
      </c>
      <c r="F191" s="76">
        <v>531.57</v>
      </c>
      <c r="G191" s="39"/>
      <c r="H191" s="39"/>
      <c r="I191" s="40" t="s">
        <v>36</v>
      </c>
      <c r="J191" s="41">
        <f>IF(I191="Less(-)",-1,1)</f>
        <v>1</v>
      </c>
      <c r="K191" s="39" t="s">
        <v>37</v>
      </c>
      <c r="L191" s="39" t="s">
        <v>4</v>
      </c>
      <c r="M191" s="42"/>
      <c r="N191" s="56"/>
      <c r="O191" s="56"/>
      <c r="P191" s="57"/>
      <c r="Q191" s="56"/>
      <c r="R191" s="56"/>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61">
        <f>total_amount_ba($B$2,$D$2,D191,F191,J191,K191,M191)</f>
        <v>2126.28</v>
      </c>
      <c r="BB191" s="64">
        <f>BA191+SUM(N191:AZ191)</f>
        <v>2126.28</v>
      </c>
      <c r="BC191" s="74" t="str">
        <f>SpellNumber(L191,BB191)</f>
        <v>INR  Two Thousand One Hundred &amp; Twenty Six  and Paise Twenty Eight Only</v>
      </c>
      <c r="IA191" s="21">
        <v>13.19</v>
      </c>
      <c r="IB191" s="21" t="s">
        <v>214</v>
      </c>
      <c r="ID191" s="21">
        <v>4</v>
      </c>
      <c r="IE191" s="22" t="s">
        <v>49</v>
      </c>
      <c r="IF191" s="22"/>
      <c r="IG191" s="22"/>
      <c r="IH191" s="22"/>
      <c r="II191" s="22"/>
    </row>
    <row r="192" spans="1:243" s="21" customFormat="1" ht="63">
      <c r="A192" s="60">
        <v>13.2</v>
      </c>
      <c r="B192" s="34" t="s">
        <v>92</v>
      </c>
      <c r="C192" s="35"/>
      <c r="D192" s="78"/>
      <c r="E192" s="78"/>
      <c r="F192" s="78"/>
      <c r="G192" s="78"/>
      <c r="H192" s="78"/>
      <c r="I192" s="78"/>
      <c r="J192" s="78"/>
      <c r="K192" s="78"/>
      <c r="L192" s="78"/>
      <c r="M192" s="78"/>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IA192" s="21">
        <v>13.2</v>
      </c>
      <c r="IB192" s="21" t="s">
        <v>92</v>
      </c>
      <c r="IE192" s="22"/>
      <c r="IF192" s="22"/>
      <c r="IG192" s="22"/>
      <c r="IH192" s="22"/>
      <c r="II192" s="22"/>
    </row>
    <row r="193" spans="1:243" s="21" customFormat="1" ht="33.75" customHeight="1">
      <c r="A193" s="52">
        <v>13.21</v>
      </c>
      <c r="B193" s="34" t="s">
        <v>93</v>
      </c>
      <c r="C193" s="35"/>
      <c r="D193" s="75">
        <v>11</v>
      </c>
      <c r="E193" s="66" t="s">
        <v>49</v>
      </c>
      <c r="F193" s="76">
        <v>466.46</v>
      </c>
      <c r="G193" s="39"/>
      <c r="H193" s="39"/>
      <c r="I193" s="40" t="s">
        <v>36</v>
      </c>
      <c r="J193" s="41">
        <f>IF(I193="Less(-)",-1,1)</f>
        <v>1</v>
      </c>
      <c r="K193" s="39" t="s">
        <v>37</v>
      </c>
      <c r="L193" s="39" t="s">
        <v>4</v>
      </c>
      <c r="M193" s="42"/>
      <c r="N193" s="56"/>
      <c r="O193" s="56"/>
      <c r="P193" s="57"/>
      <c r="Q193" s="56"/>
      <c r="R193" s="56"/>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61">
        <f>total_amount_ba($B$2,$D$2,D193,F193,J193,K193,M193)</f>
        <v>5131.06</v>
      </c>
      <c r="BB193" s="64">
        <f>BA193+SUM(N193:AZ193)</f>
        <v>5131.06</v>
      </c>
      <c r="BC193" s="74" t="str">
        <f>SpellNumber(L193,BB193)</f>
        <v>INR  Five Thousand One Hundred &amp; Thirty One  and Paise Six Only</v>
      </c>
      <c r="IA193" s="21">
        <v>13.21</v>
      </c>
      <c r="IB193" s="21" t="s">
        <v>93</v>
      </c>
      <c r="ID193" s="21">
        <v>11</v>
      </c>
      <c r="IE193" s="22" t="s">
        <v>49</v>
      </c>
      <c r="IF193" s="22"/>
      <c r="IG193" s="22"/>
      <c r="IH193" s="22"/>
      <c r="II193" s="22"/>
    </row>
    <row r="194" spans="1:243" s="21" customFormat="1" ht="63">
      <c r="A194" s="60">
        <v>13.22</v>
      </c>
      <c r="B194" s="34" t="s">
        <v>94</v>
      </c>
      <c r="C194" s="35"/>
      <c r="D194" s="75">
        <v>27</v>
      </c>
      <c r="E194" s="66" t="s">
        <v>49</v>
      </c>
      <c r="F194" s="76">
        <v>53.7</v>
      </c>
      <c r="G194" s="39"/>
      <c r="H194" s="39"/>
      <c r="I194" s="40" t="s">
        <v>36</v>
      </c>
      <c r="J194" s="41">
        <f>IF(I194="Less(-)",-1,1)</f>
        <v>1</v>
      </c>
      <c r="K194" s="39" t="s">
        <v>37</v>
      </c>
      <c r="L194" s="39" t="s">
        <v>4</v>
      </c>
      <c r="M194" s="42"/>
      <c r="N194" s="56"/>
      <c r="O194" s="56"/>
      <c r="P194" s="57"/>
      <c r="Q194" s="56"/>
      <c r="R194" s="56"/>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61">
        <f>total_amount_ba($B$2,$D$2,D194,F194,J194,K194,M194)</f>
        <v>1449.9</v>
      </c>
      <c r="BB194" s="64">
        <f>BA194+SUM(N194:AZ194)</f>
        <v>1449.9</v>
      </c>
      <c r="BC194" s="74" t="str">
        <f>SpellNumber(L194,BB194)</f>
        <v>INR  One Thousand Four Hundred &amp; Forty Nine  and Paise Ninety Only</v>
      </c>
      <c r="IA194" s="21">
        <v>13.22</v>
      </c>
      <c r="IB194" s="21" t="s">
        <v>94</v>
      </c>
      <c r="ID194" s="21">
        <v>27</v>
      </c>
      <c r="IE194" s="22" t="s">
        <v>49</v>
      </c>
      <c r="IF194" s="22"/>
      <c r="IG194" s="22"/>
      <c r="IH194" s="22"/>
      <c r="II194" s="22"/>
    </row>
    <row r="195" spans="1:243" s="21" customFormat="1" ht="63">
      <c r="A195" s="52">
        <v>13.23</v>
      </c>
      <c r="B195" s="34" t="s">
        <v>219</v>
      </c>
      <c r="C195" s="35"/>
      <c r="D195" s="75">
        <v>21.5</v>
      </c>
      <c r="E195" s="66" t="s">
        <v>98</v>
      </c>
      <c r="F195" s="76">
        <v>135.16</v>
      </c>
      <c r="G195" s="39"/>
      <c r="H195" s="39"/>
      <c r="I195" s="40" t="s">
        <v>36</v>
      </c>
      <c r="J195" s="41">
        <f>IF(I195="Less(-)",-1,1)</f>
        <v>1</v>
      </c>
      <c r="K195" s="39" t="s">
        <v>37</v>
      </c>
      <c r="L195" s="39" t="s">
        <v>4</v>
      </c>
      <c r="M195" s="42"/>
      <c r="N195" s="56"/>
      <c r="O195" s="56"/>
      <c r="P195" s="57"/>
      <c r="Q195" s="56"/>
      <c r="R195" s="56"/>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61">
        <f>total_amount_ba($B$2,$D$2,D195,F195,J195,K195,M195)</f>
        <v>2905.94</v>
      </c>
      <c r="BB195" s="64">
        <f>BA195+SUM(N195:AZ195)</f>
        <v>2905.94</v>
      </c>
      <c r="BC195" s="74" t="str">
        <f>SpellNumber(L195,BB195)</f>
        <v>INR  Two Thousand Nine Hundred &amp; Five  and Paise Ninety Four Only</v>
      </c>
      <c r="IA195" s="21">
        <v>13.23</v>
      </c>
      <c r="IB195" s="21" t="s">
        <v>219</v>
      </c>
      <c r="ID195" s="21">
        <v>21.5</v>
      </c>
      <c r="IE195" s="22" t="s">
        <v>98</v>
      </c>
      <c r="IF195" s="22"/>
      <c r="IG195" s="22"/>
      <c r="IH195" s="22"/>
      <c r="II195" s="22"/>
    </row>
    <row r="196" spans="1:243" s="21" customFormat="1" ht="15.75" customHeight="1">
      <c r="A196" s="52">
        <v>14</v>
      </c>
      <c r="B196" s="34" t="s">
        <v>95</v>
      </c>
      <c r="C196" s="35"/>
      <c r="D196" s="78"/>
      <c r="E196" s="78"/>
      <c r="F196" s="78"/>
      <c r="G196" s="78"/>
      <c r="H196" s="78"/>
      <c r="I196" s="78"/>
      <c r="J196" s="78"/>
      <c r="K196" s="78"/>
      <c r="L196" s="78"/>
      <c r="M196" s="78"/>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IA196" s="21">
        <v>14</v>
      </c>
      <c r="IB196" s="21" t="s">
        <v>95</v>
      </c>
      <c r="IE196" s="22"/>
      <c r="IF196" s="22"/>
      <c r="IG196" s="22"/>
      <c r="IH196" s="22"/>
      <c r="II196" s="22"/>
    </row>
    <row r="197" spans="1:243" s="21" customFormat="1" ht="94.5">
      <c r="A197" s="52">
        <v>14.01</v>
      </c>
      <c r="B197" s="34" t="s">
        <v>220</v>
      </c>
      <c r="C197" s="35"/>
      <c r="D197" s="78"/>
      <c r="E197" s="78"/>
      <c r="F197" s="78"/>
      <c r="G197" s="78"/>
      <c r="H197" s="78"/>
      <c r="I197" s="78"/>
      <c r="J197" s="78"/>
      <c r="K197" s="78"/>
      <c r="L197" s="78"/>
      <c r="M197" s="78"/>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IA197" s="21">
        <v>14.01</v>
      </c>
      <c r="IB197" s="21" t="s">
        <v>220</v>
      </c>
      <c r="IE197" s="22"/>
      <c r="IF197" s="22"/>
      <c r="IG197" s="22"/>
      <c r="IH197" s="22"/>
      <c r="II197" s="22"/>
    </row>
    <row r="198" spans="1:243" s="21" customFormat="1" ht="78.75">
      <c r="A198" s="52">
        <v>14.02</v>
      </c>
      <c r="B198" s="34" t="s">
        <v>221</v>
      </c>
      <c r="C198" s="35"/>
      <c r="D198" s="75">
        <v>6</v>
      </c>
      <c r="E198" s="66" t="s">
        <v>45</v>
      </c>
      <c r="F198" s="76">
        <v>102.85</v>
      </c>
      <c r="G198" s="39"/>
      <c r="H198" s="39"/>
      <c r="I198" s="40" t="s">
        <v>36</v>
      </c>
      <c r="J198" s="41">
        <f aca="true" t="shared" si="8" ref="J198:J209">IF(I198="Less(-)",-1,1)</f>
        <v>1</v>
      </c>
      <c r="K198" s="39" t="s">
        <v>37</v>
      </c>
      <c r="L198" s="39" t="s">
        <v>4</v>
      </c>
      <c r="M198" s="42"/>
      <c r="N198" s="56"/>
      <c r="O198" s="56"/>
      <c r="P198" s="57"/>
      <c r="Q198" s="56"/>
      <c r="R198" s="56"/>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61">
        <f aca="true" t="shared" si="9" ref="BA198:BA209">total_amount_ba($B$2,$D$2,D198,F198,J198,K198,M198)</f>
        <v>617.1</v>
      </c>
      <c r="BB198" s="64">
        <f aca="true" t="shared" si="10" ref="BB198:BB209">BA198+SUM(N198:AZ198)</f>
        <v>617.1</v>
      </c>
      <c r="BC198" s="74" t="str">
        <f aca="true" t="shared" si="11" ref="BC198:BC209">SpellNumber(L198,BB198)</f>
        <v>INR  Six Hundred &amp; Seventeen  and Paise Ten Only</v>
      </c>
      <c r="IA198" s="21">
        <v>14.02</v>
      </c>
      <c r="IB198" s="21" t="s">
        <v>221</v>
      </c>
      <c r="ID198" s="21">
        <v>6</v>
      </c>
      <c r="IE198" s="22" t="s">
        <v>45</v>
      </c>
      <c r="IF198" s="22"/>
      <c r="IG198" s="22"/>
      <c r="IH198" s="22"/>
      <c r="II198" s="22"/>
    </row>
    <row r="199" spans="1:243" s="21" customFormat="1" ht="110.25">
      <c r="A199" s="52">
        <v>14.03</v>
      </c>
      <c r="B199" s="34" t="s">
        <v>96</v>
      </c>
      <c r="C199" s="35"/>
      <c r="D199" s="78"/>
      <c r="E199" s="78"/>
      <c r="F199" s="78"/>
      <c r="G199" s="78"/>
      <c r="H199" s="78"/>
      <c r="I199" s="78"/>
      <c r="J199" s="78"/>
      <c r="K199" s="78"/>
      <c r="L199" s="78"/>
      <c r="M199" s="78"/>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IA199" s="21">
        <v>14.03</v>
      </c>
      <c r="IB199" s="21" t="s">
        <v>96</v>
      </c>
      <c r="IE199" s="22"/>
      <c r="IF199" s="22"/>
      <c r="IG199" s="22"/>
      <c r="IH199" s="22"/>
      <c r="II199" s="22"/>
    </row>
    <row r="200" spans="1:243" s="21" customFormat="1" ht="48" customHeight="1">
      <c r="A200" s="52">
        <v>14.04</v>
      </c>
      <c r="B200" s="34" t="s">
        <v>97</v>
      </c>
      <c r="C200" s="35"/>
      <c r="D200" s="75">
        <v>6</v>
      </c>
      <c r="E200" s="66" t="s">
        <v>45</v>
      </c>
      <c r="F200" s="76">
        <v>412.98</v>
      </c>
      <c r="G200" s="39"/>
      <c r="H200" s="39"/>
      <c r="I200" s="40" t="s">
        <v>36</v>
      </c>
      <c r="J200" s="41">
        <f t="shared" si="8"/>
        <v>1</v>
      </c>
      <c r="K200" s="39" t="s">
        <v>37</v>
      </c>
      <c r="L200" s="39" t="s">
        <v>4</v>
      </c>
      <c r="M200" s="42"/>
      <c r="N200" s="56"/>
      <c r="O200" s="56"/>
      <c r="P200" s="57"/>
      <c r="Q200" s="56"/>
      <c r="R200" s="56"/>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61">
        <f t="shared" si="9"/>
        <v>2477.88</v>
      </c>
      <c r="BB200" s="64">
        <f t="shared" si="10"/>
        <v>2477.88</v>
      </c>
      <c r="BC200" s="74" t="str">
        <f t="shared" si="11"/>
        <v>INR  Two Thousand Four Hundred &amp; Seventy Seven  and Paise Eighty Eight Only</v>
      </c>
      <c r="IA200" s="21">
        <v>14.04</v>
      </c>
      <c r="IB200" s="36" t="s">
        <v>97</v>
      </c>
      <c r="ID200" s="21">
        <v>6</v>
      </c>
      <c r="IE200" s="22" t="s">
        <v>45</v>
      </c>
      <c r="IF200" s="22"/>
      <c r="IG200" s="22"/>
      <c r="IH200" s="22"/>
      <c r="II200" s="22"/>
    </row>
    <row r="201" spans="1:243" s="21" customFormat="1" ht="18" customHeight="1">
      <c r="A201" s="52">
        <v>15</v>
      </c>
      <c r="B201" s="34" t="s">
        <v>222</v>
      </c>
      <c r="C201" s="35"/>
      <c r="D201" s="78"/>
      <c r="E201" s="78"/>
      <c r="F201" s="78"/>
      <c r="G201" s="78"/>
      <c r="H201" s="78"/>
      <c r="I201" s="78"/>
      <c r="J201" s="78"/>
      <c r="K201" s="78"/>
      <c r="L201" s="78"/>
      <c r="M201" s="78"/>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IA201" s="21">
        <v>15</v>
      </c>
      <c r="IB201" s="36" t="s">
        <v>222</v>
      </c>
      <c r="IE201" s="22"/>
      <c r="IF201" s="22"/>
      <c r="IG201" s="22"/>
      <c r="IH201" s="22"/>
      <c r="II201" s="22"/>
    </row>
    <row r="202" spans="1:243" s="21" customFormat="1" ht="125.25" customHeight="1">
      <c r="A202" s="52">
        <v>15.01</v>
      </c>
      <c r="B202" s="34" t="s">
        <v>223</v>
      </c>
      <c r="C202" s="35"/>
      <c r="D202" s="75">
        <v>11</v>
      </c>
      <c r="E202" s="66" t="s">
        <v>231</v>
      </c>
      <c r="F202" s="76">
        <v>4455.55</v>
      </c>
      <c r="G202" s="39"/>
      <c r="H202" s="39"/>
      <c r="I202" s="40" t="s">
        <v>36</v>
      </c>
      <c r="J202" s="41">
        <f t="shared" si="8"/>
        <v>1</v>
      </c>
      <c r="K202" s="39" t="s">
        <v>37</v>
      </c>
      <c r="L202" s="39" t="s">
        <v>4</v>
      </c>
      <c r="M202" s="42"/>
      <c r="N202" s="56"/>
      <c r="O202" s="56"/>
      <c r="P202" s="57"/>
      <c r="Q202" s="56"/>
      <c r="R202" s="56"/>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61">
        <f t="shared" si="9"/>
        <v>49011.05</v>
      </c>
      <c r="BB202" s="64">
        <f t="shared" si="10"/>
        <v>49011.05</v>
      </c>
      <c r="BC202" s="74" t="str">
        <f t="shared" si="11"/>
        <v>INR  Forty Nine Thousand  &amp;Eleven  and Paise Five Only</v>
      </c>
      <c r="IA202" s="21">
        <v>15.01</v>
      </c>
      <c r="IB202" s="36" t="s">
        <v>223</v>
      </c>
      <c r="ID202" s="21">
        <v>11</v>
      </c>
      <c r="IE202" s="22" t="s">
        <v>231</v>
      </c>
      <c r="IF202" s="22"/>
      <c r="IG202" s="22"/>
      <c r="IH202" s="22"/>
      <c r="II202" s="22"/>
    </row>
    <row r="203" spans="1:243" s="21" customFormat="1" ht="64.5" customHeight="1">
      <c r="A203" s="52">
        <v>15.02</v>
      </c>
      <c r="B203" s="34" t="s">
        <v>224</v>
      </c>
      <c r="C203" s="35"/>
      <c r="D203" s="75">
        <v>3</v>
      </c>
      <c r="E203" s="66" t="s">
        <v>64</v>
      </c>
      <c r="F203" s="76">
        <v>422.32</v>
      </c>
      <c r="G203" s="39"/>
      <c r="H203" s="39"/>
      <c r="I203" s="40" t="s">
        <v>36</v>
      </c>
      <c r="J203" s="41">
        <f t="shared" si="8"/>
        <v>1</v>
      </c>
      <c r="K203" s="39" t="s">
        <v>37</v>
      </c>
      <c r="L203" s="39" t="s">
        <v>4</v>
      </c>
      <c r="M203" s="42"/>
      <c r="N203" s="56"/>
      <c r="O203" s="56"/>
      <c r="P203" s="57"/>
      <c r="Q203" s="56"/>
      <c r="R203" s="56"/>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61">
        <f t="shared" si="9"/>
        <v>1266.96</v>
      </c>
      <c r="BB203" s="64">
        <f t="shared" si="10"/>
        <v>1266.96</v>
      </c>
      <c r="BC203" s="74" t="str">
        <f t="shared" si="11"/>
        <v>INR  One Thousand Two Hundred &amp; Sixty Six  and Paise Ninety Six Only</v>
      </c>
      <c r="IA203" s="21">
        <v>15.02</v>
      </c>
      <c r="IB203" s="36" t="s">
        <v>224</v>
      </c>
      <c r="ID203" s="21">
        <v>3</v>
      </c>
      <c r="IE203" s="22" t="s">
        <v>64</v>
      </c>
      <c r="IF203" s="22"/>
      <c r="IG203" s="22"/>
      <c r="IH203" s="22"/>
      <c r="II203" s="22"/>
    </row>
    <row r="204" spans="1:243" s="21" customFormat="1" ht="51" customHeight="1">
      <c r="A204" s="52">
        <v>15.03</v>
      </c>
      <c r="B204" s="34" t="s">
        <v>225</v>
      </c>
      <c r="C204" s="35"/>
      <c r="D204" s="75">
        <v>1</v>
      </c>
      <c r="E204" s="66" t="s">
        <v>64</v>
      </c>
      <c r="F204" s="76">
        <v>555.02</v>
      </c>
      <c r="G204" s="39"/>
      <c r="H204" s="39"/>
      <c r="I204" s="40" t="s">
        <v>36</v>
      </c>
      <c r="J204" s="41">
        <f t="shared" si="8"/>
        <v>1</v>
      </c>
      <c r="K204" s="39" t="s">
        <v>37</v>
      </c>
      <c r="L204" s="39" t="s">
        <v>4</v>
      </c>
      <c r="M204" s="42"/>
      <c r="N204" s="56"/>
      <c r="O204" s="56"/>
      <c r="P204" s="57"/>
      <c r="Q204" s="56"/>
      <c r="R204" s="56"/>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61">
        <f t="shared" si="9"/>
        <v>555.02</v>
      </c>
      <c r="BB204" s="64">
        <f t="shared" si="10"/>
        <v>555.02</v>
      </c>
      <c r="BC204" s="74" t="str">
        <f t="shared" si="11"/>
        <v>INR  Five Hundred &amp; Fifty Five  and Paise Two Only</v>
      </c>
      <c r="IA204" s="21">
        <v>15.03</v>
      </c>
      <c r="IB204" s="36" t="s">
        <v>225</v>
      </c>
      <c r="ID204" s="21">
        <v>1</v>
      </c>
      <c r="IE204" s="22" t="s">
        <v>64</v>
      </c>
      <c r="IF204" s="22"/>
      <c r="IG204" s="22"/>
      <c r="IH204" s="22"/>
      <c r="II204" s="22"/>
    </row>
    <row r="205" spans="1:243" s="21" customFormat="1" ht="62.25" customHeight="1">
      <c r="A205" s="52">
        <v>15.04</v>
      </c>
      <c r="B205" s="34" t="s">
        <v>226</v>
      </c>
      <c r="C205" s="35"/>
      <c r="D205" s="75">
        <v>13</v>
      </c>
      <c r="E205" s="66" t="s">
        <v>64</v>
      </c>
      <c r="F205" s="76">
        <v>58.66</v>
      </c>
      <c r="G205" s="39"/>
      <c r="H205" s="39"/>
      <c r="I205" s="40" t="s">
        <v>36</v>
      </c>
      <c r="J205" s="41">
        <f t="shared" si="8"/>
        <v>1</v>
      </c>
      <c r="K205" s="39" t="s">
        <v>37</v>
      </c>
      <c r="L205" s="39" t="s">
        <v>4</v>
      </c>
      <c r="M205" s="42"/>
      <c r="N205" s="56"/>
      <c r="O205" s="56"/>
      <c r="P205" s="57"/>
      <c r="Q205" s="56"/>
      <c r="R205" s="56"/>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61">
        <f t="shared" si="9"/>
        <v>762.58</v>
      </c>
      <c r="BB205" s="64">
        <f t="shared" si="10"/>
        <v>762.58</v>
      </c>
      <c r="BC205" s="74" t="str">
        <f t="shared" si="11"/>
        <v>INR  Seven Hundred &amp; Sixty Two  and Paise Fifty Eight Only</v>
      </c>
      <c r="IA205" s="21">
        <v>15.04</v>
      </c>
      <c r="IB205" s="36" t="s">
        <v>226</v>
      </c>
      <c r="ID205" s="21">
        <v>13</v>
      </c>
      <c r="IE205" s="22" t="s">
        <v>64</v>
      </c>
      <c r="IF205" s="22"/>
      <c r="IG205" s="22"/>
      <c r="IH205" s="22"/>
      <c r="II205" s="22"/>
    </row>
    <row r="206" spans="1:243" s="21" customFormat="1" ht="33.75" customHeight="1">
      <c r="A206" s="52">
        <v>15.05</v>
      </c>
      <c r="B206" s="34" t="s">
        <v>227</v>
      </c>
      <c r="C206" s="35"/>
      <c r="D206" s="75">
        <v>27</v>
      </c>
      <c r="E206" s="66" t="s">
        <v>64</v>
      </c>
      <c r="F206" s="76">
        <v>29.33</v>
      </c>
      <c r="G206" s="39"/>
      <c r="H206" s="39"/>
      <c r="I206" s="40" t="s">
        <v>36</v>
      </c>
      <c r="J206" s="41">
        <f t="shared" si="8"/>
        <v>1</v>
      </c>
      <c r="K206" s="39" t="s">
        <v>37</v>
      </c>
      <c r="L206" s="39" t="s">
        <v>4</v>
      </c>
      <c r="M206" s="42"/>
      <c r="N206" s="56"/>
      <c r="O206" s="56"/>
      <c r="P206" s="57"/>
      <c r="Q206" s="56"/>
      <c r="R206" s="56"/>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61">
        <f t="shared" si="9"/>
        <v>791.91</v>
      </c>
      <c r="BB206" s="64">
        <f t="shared" si="10"/>
        <v>791.91</v>
      </c>
      <c r="BC206" s="74" t="str">
        <f t="shared" si="11"/>
        <v>INR  Seven Hundred &amp; Ninety One  and Paise Ninety One Only</v>
      </c>
      <c r="IA206" s="21">
        <v>15.05</v>
      </c>
      <c r="IB206" s="36" t="s">
        <v>227</v>
      </c>
      <c r="ID206" s="21">
        <v>27</v>
      </c>
      <c r="IE206" s="22" t="s">
        <v>64</v>
      </c>
      <c r="IF206" s="22"/>
      <c r="IG206" s="22"/>
      <c r="IH206" s="22"/>
      <c r="II206" s="22"/>
    </row>
    <row r="207" spans="1:243" s="21" customFormat="1" ht="48.75" customHeight="1">
      <c r="A207" s="60">
        <v>15.06</v>
      </c>
      <c r="B207" s="34" t="s">
        <v>228</v>
      </c>
      <c r="C207" s="35"/>
      <c r="D207" s="75">
        <v>7</v>
      </c>
      <c r="E207" s="66" t="s">
        <v>64</v>
      </c>
      <c r="F207" s="76">
        <v>504.44</v>
      </c>
      <c r="G207" s="39"/>
      <c r="H207" s="39"/>
      <c r="I207" s="40" t="s">
        <v>36</v>
      </c>
      <c r="J207" s="41">
        <f t="shared" si="8"/>
        <v>1</v>
      </c>
      <c r="K207" s="39" t="s">
        <v>37</v>
      </c>
      <c r="L207" s="39" t="s">
        <v>4</v>
      </c>
      <c r="M207" s="42"/>
      <c r="N207" s="56"/>
      <c r="O207" s="56"/>
      <c r="P207" s="57"/>
      <c r="Q207" s="56"/>
      <c r="R207" s="56"/>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61">
        <f t="shared" si="9"/>
        <v>3531.08</v>
      </c>
      <c r="BB207" s="64">
        <f t="shared" si="10"/>
        <v>3531.08</v>
      </c>
      <c r="BC207" s="74" t="str">
        <f t="shared" si="11"/>
        <v>INR  Three Thousand Five Hundred &amp; Thirty One  and Paise Eight Only</v>
      </c>
      <c r="IA207" s="21">
        <v>15.06</v>
      </c>
      <c r="IB207" s="36" t="s">
        <v>228</v>
      </c>
      <c r="ID207" s="21">
        <v>7</v>
      </c>
      <c r="IE207" s="22" t="s">
        <v>64</v>
      </c>
      <c r="IF207" s="22"/>
      <c r="IG207" s="22"/>
      <c r="IH207" s="22"/>
      <c r="II207" s="22"/>
    </row>
    <row r="208" spans="1:243" s="21" customFormat="1" ht="126.75" customHeight="1">
      <c r="A208" s="52">
        <v>15.07</v>
      </c>
      <c r="B208" s="34" t="s">
        <v>229</v>
      </c>
      <c r="C208" s="35"/>
      <c r="D208" s="75">
        <v>31.5</v>
      </c>
      <c r="E208" s="66" t="s">
        <v>99</v>
      </c>
      <c r="F208" s="76">
        <v>2019.25</v>
      </c>
      <c r="G208" s="39"/>
      <c r="H208" s="39"/>
      <c r="I208" s="40" t="s">
        <v>36</v>
      </c>
      <c r="J208" s="41">
        <f t="shared" si="8"/>
        <v>1</v>
      </c>
      <c r="K208" s="39" t="s">
        <v>37</v>
      </c>
      <c r="L208" s="39" t="s">
        <v>4</v>
      </c>
      <c r="M208" s="42"/>
      <c r="N208" s="56"/>
      <c r="O208" s="56"/>
      <c r="P208" s="57"/>
      <c r="Q208" s="56"/>
      <c r="R208" s="56"/>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61">
        <f t="shared" si="9"/>
        <v>63606.38</v>
      </c>
      <c r="BB208" s="64">
        <f t="shared" si="10"/>
        <v>63606.38</v>
      </c>
      <c r="BC208" s="74" t="str">
        <f t="shared" si="11"/>
        <v>INR  Sixty Three Thousand Six Hundred &amp; Six  and Paise Thirty Eight Only</v>
      </c>
      <c r="IA208" s="21">
        <v>15.07</v>
      </c>
      <c r="IB208" s="36" t="s">
        <v>229</v>
      </c>
      <c r="ID208" s="21">
        <v>31.5</v>
      </c>
      <c r="IE208" s="22" t="s">
        <v>99</v>
      </c>
      <c r="IF208" s="22"/>
      <c r="IG208" s="22"/>
      <c r="IH208" s="22"/>
      <c r="II208" s="22"/>
    </row>
    <row r="209" spans="1:243" s="21" customFormat="1" ht="144" customHeight="1">
      <c r="A209" s="33">
        <v>15.08</v>
      </c>
      <c r="B209" s="34" t="s">
        <v>230</v>
      </c>
      <c r="C209" s="35"/>
      <c r="D209" s="75">
        <v>1</v>
      </c>
      <c r="E209" s="66" t="s">
        <v>231</v>
      </c>
      <c r="F209" s="76">
        <v>3724.68</v>
      </c>
      <c r="G209" s="39"/>
      <c r="H209" s="39"/>
      <c r="I209" s="40" t="s">
        <v>36</v>
      </c>
      <c r="J209" s="41">
        <f t="shared" si="8"/>
        <v>1</v>
      </c>
      <c r="K209" s="39" t="s">
        <v>37</v>
      </c>
      <c r="L209" s="39" t="s">
        <v>4</v>
      </c>
      <c r="M209" s="42"/>
      <c r="N209" s="56"/>
      <c r="O209" s="56"/>
      <c r="P209" s="57"/>
      <c r="Q209" s="56"/>
      <c r="R209" s="56"/>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61">
        <f t="shared" si="9"/>
        <v>3724.68</v>
      </c>
      <c r="BB209" s="64">
        <f t="shared" si="10"/>
        <v>3724.68</v>
      </c>
      <c r="BC209" s="74" t="str">
        <f t="shared" si="11"/>
        <v>INR  Three Thousand Seven Hundred &amp; Twenty Four  and Paise Sixty Eight Only</v>
      </c>
      <c r="IA209" s="21">
        <v>15.08</v>
      </c>
      <c r="IB209" s="36" t="s">
        <v>230</v>
      </c>
      <c r="ID209" s="21">
        <v>1</v>
      </c>
      <c r="IE209" s="22" t="s">
        <v>231</v>
      </c>
      <c r="IF209" s="22"/>
      <c r="IG209" s="22"/>
      <c r="IH209" s="22"/>
      <c r="II209" s="22"/>
    </row>
    <row r="210" spans="1:55" ht="57">
      <c r="A210" s="50" t="s">
        <v>38</v>
      </c>
      <c r="B210" s="51"/>
      <c r="C210" s="53"/>
      <c r="D210" s="70"/>
      <c r="E210" s="70"/>
      <c r="F210" s="70"/>
      <c r="G210" s="37"/>
      <c r="H210" s="54"/>
      <c r="I210" s="54"/>
      <c r="J210" s="54"/>
      <c r="K210" s="54"/>
      <c r="L210" s="55"/>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73">
        <f>SUM(BA13:BA209)</f>
        <v>1119469.74</v>
      </c>
      <c r="BB210" s="73">
        <f>SUM(BB13:BB209)</f>
        <v>1119469.74</v>
      </c>
      <c r="BC210" s="74" t="str">
        <f>SpellNumber($E$2,BB210)</f>
        <v>INR  Eleven Lakh Nineteen Thousand Four Hundred &amp; Sixty Nine  and Paise Seventy Four Only</v>
      </c>
    </row>
    <row r="211" spans="1:55" ht="45" customHeight="1">
      <c r="A211" s="24" t="s">
        <v>39</v>
      </c>
      <c r="B211" s="25"/>
      <c r="C211" s="26"/>
      <c r="D211" s="67"/>
      <c r="E211" s="68" t="s">
        <v>46</v>
      </c>
      <c r="F211" s="69"/>
      <c r="G211" s="27"/>
      <c r="H211" s="28"/>
      <c r="I211" s="28"/>
      <c r="J211" s="28"/>
      <c r="K211" s="29"/>
      <c r="L211" s="30"/>
      <c r="M211" s="31"/>
      <c r="N211" s="32"/>
      <c r="O211" s="21"/>
      <c r="P211" s="21"/>
      <c r="Q211" s="21"/>
      <c r="R211" s="21"/>
      <c r="S211" s="21"/>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71">
        <f>IF(ISBLANK(F211),0,IF(E211="Excess (+)",ROUND(BA210+(BA210*F211),2),IF(E211="Less (-)",ROUND(BA210+(BA210*F211*(-1)),2),IF(E211="At Par",BA210,0))))</f>
        <v>0</v>
      </c>
      <c r="BB211" s="72">
        <f>ROUND(BA211,0)</f>
        <v>0</v>
      </c>
      <c r="BC211" s="74" t="str">
        <f>SpellNumber($E$2,BB211)</f>
        <v>INR Zero Only</v>
      </c>
    </row>
    <row r="212" spans="1:55" ht="33" customHeight="1">
      <c r="A212" s="23" t="s">
        <v>40</v>
      </c>
      <c r="B212" s="23"/>
      <c r="C212" s="83" t="str">
        <f>SpellNumber($E$2,BB211)</f>
        <v>INR Zero Only</v>
      </c>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row>
    <row r="213" ht="15"/>
    <row r="214" ht="15"/>
    <row r="215" ht="15"/>
    <row r="216" ht="15"/>
    <row r="217" ht="15"/>
    <row r="218" ht="15"/>
    <row r="220" ht="15"/>
    <row r="221" ht="15"/>
    <row r="222" ht="15"/>
    <row r="223" ht="15"/>
    <row r="224" ht="15"/>
    <row r="225" ht="15"/>
    <row r="226" ht="15"/>
    <row r="227" ht="15"/>
    <row r="228" ht="15"/>
    <row r="229" ht="15"/>
    <row r="231" ht="15"/>
    <row r="232" ht="15"/>
    <row r="233" ht="15"/>
    <row r="234" ht="15"/>
    <row r="235" ht="15"/>
    <row r="236" ht="15"/>
    <row r="238" ht="15"/>
    <row r="240" ht="15"/>
    <row r="241" ht="15"/>
    <row r="242" ht="15"/>
    <row r="243" ht="15"/>
    <row r="244" ht="15"/>
    <row r="245" ht="15"/>
    <row r="246" ht="15"/>
    <row r="248" ht="15"/>
    <row r="249" ht="15"/>
    <row r="250" ht="15"/>
    <row r="251" ht="15"/>
    <row r="252" ht="15"/>
    <row r="253" ht="15"/>
    <row r="254" ht="15"/>
    <row r="255" ht="15"/>
    <row r="256" ht="15"/>
    <row r="257" ht="15"/>
    <row r="259" ht="15"/>
    <row r="260" ht="15"/>
    <row r="262" ht="15"/>
    <row r="263" ht="15"/>
    <row r="264" ht="15"/>
    <row r="265" ht="15"/>
    <row r="267" ht="15"/>
    <row r="268" ht="15"/>
    <row r="270" ht="15"/>
    <row r="271" ht="15"/>
    <row r="272" ht="15"/>
    <row r="273" ht="15"/>
    <row r="275" ht="15"/>
    <row r="276" ht="15"/>
    <row r="277" ht="15"/>
    <row r="278" ht="15"/>
    <row r="279" ht="15"/>
    <row r="280" ht="15"/>
    <row r="281" ht="15"/>
    <row r="283" ht="15"/>
    <row r="284" ht="15"/>
    <row r="285" ht="15"/>
    <row r="286" ht="15"/>
    <row r="287" ht="15"/>
    <row r="288" ht="15"/>
    <row r="289" ht="15"/>
    <row r="290" ht="15"/>
    <row r="292" ht="15"/>
    <row r="293"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2" ht="15"/>
    <row r="994" ht="15"/>
    <row r="996" ht="15"/>
    <row r="997" ht="15"/>
    <row r="998" ht="15"/>
    <row r="999" ht="15"/>
    <row r="1000" ht="15"/>
    <row r="1001" ht="15"/>
    <row r="1002" ht="15"/>
    <row r="1003" ht="15"/>
    <row r="1004" ht="15"/>
  </sheetData>
  <sheetProtection password="8F23" sheet="1"/>
  <mergeCells count="104">
    <mergeCell ref="D66:BC66"/>
    <mergeCell ref="D67:BC67"/>
    <mergeCell ref="D68:BC68"/>
    <mergeCell ref="D70:BC70"/>
    <mergeCell ref="D71:BC71"/>
    <mergeCell ref="D73:BC73"/>
    <mergeCell ref="C212:BC212"/>
    <mergeCell ref="B8:BC8"/>
    <mergeCell ref="D13:BC13"/>
    <mergeCell ref="A9:BC9"/>
    <mergeCell ref="D53:BC53"/>
    <mergeCell ref="D56:BC56"/>
    <mergeCell ref="D58:BC58"/>
    <mergeCell ref="D60:BC60"/>
    <mergeCell ref="D62:BC62"/>
    <mergeCell ref="D64:BC64"/>
    <mergeCell ref="A1:L1"/>
    <mergeCell ref="A4:BC4"/>
    <mergeCell ref="A5:BC5"/>
    <mergeCell ref="A6:BC6"/>
    <mergeCell ref="A7:BC7"/>
    <mergeCell ref="D50:BC50"/>
    <mergeCell ref="D39:BC39"/>
    <mergeCell ref="D40:BC40"/>
    <mergeCell ref="D42:BC42"/>
    <mergeCell ref="D43:BC43"/>
    <mergeCell ref="D45:BC45"/>
    <mergeCell ref="D48:BC48"/>
    <mergeCell ref="D26:BC26"/>
    <mergeCell ref="D28:BC28"/>
    <mergeCell ref="D31:BC31"/>
    <mergeCell ref="D32:BC32"/>
    <mergeCell ref="D33:BC33"/>
    <mergeCell ref="D35:BC35"/>
    <mergeCell ref="D15:BC15"/>
    <mergeCell ref="D16:BC16"/>
    <mergeCell ref="D19:BC19"/>
    <mergeCell ref="D21:BC21"/>
    <mergeCell ref="D23:BC23"/>
    <mergeCell ref="D25:BC25"/>
    <mergeCell ref="D75:BC75"/>
    <mergeCell ref="D76:BC76"/>
    <mergeCell ref="D78:BC78"/>
    <mergeCell ref="D80:BC80"/>
    <mergeCell ref="D83:BC83"/>
    <mergeCell ref="D85:BC85"/>
    <mergeCell ref="D89:BC89"/>
    <mergeCell ref="D87:BC87"/>
    <mergeCell ref="D90:BC90"/>
    <mergeCell ref="D92:BC92"/>
    <mergeCell ref="D94:BC94"/>
    <mergeCell ref="D96:BC96"/>
    <mergeCell ref="D98:BC98"/>
    <mergeCell ref="D100:BC100"/>
    <mergeCell ref="D102:BC102"/>
    <mergeCell ref="D105:BC105"/>
    <mergeCell ref="D108:BC108"/>
    <mergeCell ref="D110:BC110"/>
    <mergeCell ref="D112:BC112"/>
    <mergeCell ref="D113:BC113"/>
    <mergeCell ref="D115:BC115"/>
    <mergeCell ref="D120:BC120"/>
    <mergeCell ref="D122:BC122"/>
    <mergeCell ref="D125:BC125"/>
    <mergeCell ref="D127:BC127"/>
    <mergeCell ref="D129:BC129"/>
    <mergeCell ref="D133:BC133"/>
    <mergeCell ref="D134:BC134"/>
    <mergeCell ref="D136:BC136"/>
    <mergeCell ref="D138:BC138"/>
    <mergeCell ref="D139:BC139"/>
    <mergeCell ref="D141:BC141"/>
    <mergeCell ref="D142:BC142"/>
    <mergeCell ref="D146:BC146"/>
    <mergeCell ref="D145:BC145"/>
    <mergeCell ref="D148:BC148"/>
    <mergeCell ref="D150:BC150"/>
    <mergeCell ref="D152:BC152"/>
    <mergeCell ref="D153:BC153"/>
    <mergeCell ref="D155:BC155"/>
    <mergeCell ref="D156:BC156"/>
    <mergeCell ref="D158:BC158"/>
    <mergeCell ref="D159:BC159"/>
    <mergeCell ref="D161:BC161"/>
    <mergeCell ref="D162:BC162"/>
    <mergeCell ref="D164:BC164"/>
    <mergeCell ref="D167:BC167"/>
    <mergeCell ref="D168:BC168"/>
    <mergeCell ref="D170:BC170"/>
    <mergeCell ref="D172:BC172"/>
    <mergeCell ref="D173:BC173"/>
    <mergeCell ref="D176:BC176"/>
    <mergeCell ref="D178:BC178"/>
    <mergeCell ref="D180:BC180"/>
    <mergeCell ref="D196:BC196"/>
    <mergeCell ref="D197:BC197"/>
    <mergeCell ref="D199:BC199"/>
    <mergeCell ref="D201:BC201"/>
    <mergeCell ref="D181:BC181"/>
    <mergeCell ref="D183:BC183"/>
    <mergeCell ref="D186:BC186"/>
    <mergeCell ref="D188:BC188"/>
    <mergeCell ref="D190:BC190"/>
    <mergeCell ref="D192:BC192"/>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1">
      <formula1>IF(E211="Select",-1,IF(E211="At Par",0,0))</formula1>
      <formula2>IF(E211="Select",-1,IF(E211="At Par",0,0.99))</formula2>
    </dataValidation>
    <dataValidation type="list" allowBlank="1" showErrorMessage="1" sqref="E21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1">
      <formula1>0</formula1>
      <formula2>IF(#REF!&lt;&gt;"Select",99.9,0)</formula2>
    </dataValidation>
    <dataValidation allowBlank="1" showInputMessage="1" showErrorMessage="1" promptTitle="Units" prompt="Please enter Units in text" sqref="D14:E14 D17:E18 D20:E20 D22:E22 D24:E24 D27:E27 D29:E30 D34:E34 D36:E38 D41:E41 D44:E44 D46:E47 D49:E49 D51:E52 D54:E55 D57:E57 D59:E59 D61:E61 D63:E63 D65:E65 D69:E69 D72:E72 D74:E74 D77:E77 D79:E79 D81:E82 D84:E84 D88:E88 D86:E86 D91:E91 D93:E93 D95:E95 D97:E97 D99:E99 D101:E101 D103:E104 D106:E107 D109:E109 D111:E111 D114:E114 D116:E119 D121:E121 D123:E124 D126:E126 D128:E128 D130:E132 D135:E135 D137:E137 D140:E140 D143:E144 D147:E147 D149:E149 D151:E151 D154:E154 D157:E157 D160:E160 D163:E163 D165:E166 D169:E169 D171:E171 D174:E175 D177:E177 D179:E179 D182:E182 D184:E185 D187:E187 D189:E189 D191:E191 D193:E195 D198:E198 D200:E200 D202:E209">
      <formula1>0</formula1>
      <formula2>0</formula2>
    </dataValidation>
    <dataValidation type="decimal" allowBlank="1" showInputMessage="1" showErrorMessage="1" promptTitle="Quantity" prompt="Please enter the Quantity for this item. " errorTitle="Invalid Entry" error="Only Numeric Values are allowed. " sqref="F14 F17:F18 F20 F22 F24 F27 F29:F30 F34 F36:F38 F41 F44 F46:F47 F49 F51:F52 F54:F55 F57 F59 F61 F63 F65 F69 F72 F74 F77 F79 F81:F82 F84 F88 F86 F91 F93 F95 F97 F99 F101 F103:F104 F106:F107 F109 F111 F114 F116:F119 F121 F123:F124 F126 F128 F130:F132 F135 F137 F140 F143:F144 F147 F149 F151 F154 F157 F160 F163 F165:F166 F169 F171 F174:F175 F177 F179 F182 F184:F185 F187 F189 F191 F193:F195 F198 F200 F202:F209">
      <formula1>0</formula1>
      <formula2>999999999999999</formula2>
    </dataValidation>
    <dataValidation type="list" allowBlank="1" showErrorMessage="1" sqref="D13 K14 D15:D16 K17:K18 D19 K20 D21 K22 D23 K24 D25:D26 K27 D28 K29:K30 D31:D33 K34 D35 K36:K38 D39:D40 K41 D42:D43 K44 D45 K46:K47 D48 K49 D50 K51:K52 D53 K54:K55 D56 K57 D58 K59 D60 K61 D62 K63 D64 K65 D66:D68 K69 D70:D71 K72 D73 K74 D75:D76 K77 D78 K79 D80 K81:K82 D83 K84 D85 D89:D90 D87 K86 K88 K91 D92 K93 D94 K95 D96 K97 D98 K99 D100 K101 D102 K103:K104 D105 K106:K107 D108 K109 D110 K111 D112:D113 K114 D115 K116:K119 D120 K121 D122 K123:K124 D125 K126 D127 K128 D129 K130:K132 D133:D134 K135 D136 K137 D138:D139 K140 D141:D142 D145:D146">
      <formula1>"Partial Conversion,Full Conversion"</formula1>
      <formula2>0</formula2>
    </dataValidation>
    <dataValidation type="list" allowBlank="1" showErrorMessage="1" sqref="K143:K144 K147 D148 K149 D150 K151 D152:D153 K154 D155:D156 K157 D158:D159 K160 D161:D162 K163 D164 K165:K166 D167:D168 K169 D170 K171 D172:D173 K174:K175 D176 K177 D178 K179 D180:D181 K182 D183 K184:K185 D186 K187 D188 K189 D190 K191 D192 K193:K195 D196:D197 K198 D199 K200 K202:K209 D20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7:H18 G20:H20 G22:H22 G24:H24 G27:H27 G29:H30 G34:H34 G36:H38 G41:H41 G44:H44 G46:H47 G49:H49 G51:H52 G54:H55 G57:H57 G59:H59 G61:H61 G63:H63 G65:H65 G69:H69 G72:H72 G74:H74 G77:H77 G79:H79 G81:H82 G84:H84 G88:H88 G86:H86 G91:H91 G93:H93 G95:H95 G97:H97 G99:H99 G101:H101 G103:H104 G106:H107 G109:H109 G111:H111 G114:H114 G116:H119 G121:H121 G123:H124 G126:H126 G128:H128 G130:H132 G135:H135 G137:H137 G140:H140 G143:H144 G147:H147 G149:H149 G151:H151 G154:H154 G157:H157 G160:H160 G163:H163 G165:H166 G169:H169 G171:H171 G174:H175 G177:H177 G179:H179 G182:H182 G184:H185 G187:H187 G189:H189 G191:H191 G193:H195 G198:H198 G200:H200 G202:H209">
      <formula1>0</formula1>
      <formula2>999999999999999</formula2>
    </dataValidation>
    <dataValidation allowBlank="1" showInputMessage="1" showErrorMessage="1" promptTitle="Addition / Deduction" prompt="Please Choose the correct One" sqref="J14 J17:J18 J20 J22 J24 J27 J29:J30 J34 J36:J38 J41 J44 J46:J47 J49 J51:J52 J54:J55 J57 J59 J61 J63 J65 J69 J72 J74 J77 J79 J81:J82 J84 J88 J86 J91 J93 J95 J97 J99 J101 J103:J104 J106:J107 J109 J111 J114 J116:J119 J121 J123:J124 J126 J128 J130:J132 J135 J137 J140 J143:J144 J147 J149 J151 J154 J157 J160 J163 J165:J166 J169 J171 J174:J175 J177 J179 J182 J184:J185 J187 J189 J191 J193:J195 J198 J200 J202:J209">
      <formula1>0</formula1>
      <formula2>0</formula2>
    </dataValidation>
    <dataValidation type="list" showErrorMessage="1" sqref="I14 I17:I18 I20 I22 I24 I27 I29:I30 I34 I36:I38 I41 I44 I46:I47 I49 I51:I52 I54:I55 I57 I59 I61 I63 I65 I69 I72 I74 I77 I79 I81:I82 I84 I88 I86 I91 I93 I95 I97 I99 I101 I103:I104 I106:I107 I109 I111 I114 I116:I119 I121 I123:I124 I126 I128 I130:I132 I135 I137 I140 I143:I144 I147 I149 I151 I154 I157 I160 I163 I165:I166 I169 I171 I174:I175 I177 I179 I182 I184:I185 I187 I189 I191 I193:I195 I198 I200 I202:I20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8 N20:O20 N22:O22 N24:O24 N27:O27 N29:O30 N34:O34 N36:O38 N41:O41 N44:O44 N46:O47 N49:O49 N51:O52 N54:O55 N57:O57 N59:O59 N61:O61 N63:O63 N65:O65 N69:O69 N72:O72 N74:O74 N77:O77 N79:O79 N81:O82 N84:O84 N88:O88 N86:O86 N91:O91 N93:O93 N95:O95 N97:O97 N99:O99 N101:O101 N103:O104 N106:O107 N109:O109 N111:O111 N114:O114 N116:O119 N121:O121 N123:O124 N126:O126 N128:O128 N130:O132 N135:O135 N137:O137 N140:O140 N143:O144 N147:O147 N149:O149 N151:O151 N154:O154 N157:O157 N160:O160 N163:O163 N165:O166 N169:O169 N171:O171 N174:O175 N177:O177 N179:O179 N182:O182 N184:O185 N187:O187 N189:O189 N191:O191 N193:O195 N198:O198 N200:O200 N202:O20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R18 R20 R22 R24 R27 R29:R30 R34 R36:R38 R41 R44 R46:R47 R49 R51:R52 R54:R55 R57 R59 R61 R63 R65 R69 R72 R74 R77 R79 R81:R82 R84 R88 R86 R91 R93 R95 R97 R99 R101 R103:R104 R106:R107 R109 R111 R114 R116:R119 R121 R123:R124 R126 R128 R130:R132 R135 R137 R140 R143:R144 R147 R149 R151 R154 R157 R160 R163 R165:R166 R169 R171 R174:R175 R177 R179 R182 R184:R185 R187 R189 R191 R193:R195 R198 R200 R202:R20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Q18 Q20 Q22 Q24 Q27 Q29:Q30 Q34 Q36:Q38 Q41 Q44 Q46:Q47 Q49 Q51:Q52 Q54:Q55 Q57 Q59 Q61 Q63 Q65 Q69 Q72 Q74 Q77 Q79 Q81:Q82 Q84 Q88 Q86 Q91 Q93 Q95 Q97 Q99 Q101 Q103:Q104 Q106:Q107 Q109 Q111 Q114 Q116:Q119 Q121 Q123:Q124 Q126 Q128 Q130:Q132 Q135 Q137 Q140 Q143:Q144 Q147 Q149 Q151 Q154 Q157 Q160 Q163 Q165:Q166 Q169 Q171 Q174:Q175 Q177 Q179 Q182 Q184:Q185 Q187 Q189 Q191 Q193:Q195 Q198 Q200 Q202:Q20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M18 M20 M22 M24 M27 M29:M30 M34 M36:M38 M41 M44 M46:M47 M49 M51:M52 M54:M55 M57 M59 M61 M63 M65 M69 M72 M74 M77 M79 M81:M82 M84 M88 M86 M91 M93 M95 M97 M99 M101 M103:M104 M106:M107 M109 M111 M114 M116:M119 M121 M123:M124 M126 M128 M130:M132 M135 M137 M140 M143:M144 M147 M149 M151 M154 M157 M160 M163 M165:M166 M169 M171 M174:M175 M177 M179 M182 M184:M185 M187 M189 M191 M193:M195 M198 M200 M202:M209">
      <formula1>0</formula1>
      <formula2>999999999999999</formula2>
    </dataValidation>
    <dataValidation type="list" allowBlank="1" showInputMessage="1" showErrorMessage="1" sqref="L204 L205 L206 L20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9 L20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09">
      <formula1>0</formula1>
      <formula2>0</formula2>
    </dataValidation>
    <dataValidation type="decimal" allowBlank="1" showErrorMessage="1" errorTitle="Invalid Entry" error="Only Numeric Values are allowed. " sqref="A13:A209">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41</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2020-01-28T06:06:09Z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