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80" windowWidth="16380" windowHeight="8010" tabRatio="143" firstSheet="1" activeTab="1"/>
  </bookViews>
  <sheets>
    <sheet name="BoQ1" sheetId="1" state="veryHidden" r:id="rId1"/>
    <sheet name="Macros" sheetId="2" r:id="rId2"/>
  </sheets>
  <externalReferences>
    <externalReference r:id="rId5"/>
    <externalReference r:id="rId6"/>
    <externalReference r:id="rId7"/>
    <externalReference r:id="rId8"/>
  </externalReferences>
  <definedNames>
    <definedName name="_xlnm._FilterDatabase" localSheetId="0" hidden="1">'BoQ1'!$A$11:$BC$98</definedName>
    <definedName name="_xlfn_BAHTTEXT">NA()</definedName>
    <definedName name="_xlfn_COUNTIFS">NA()</definedName>
    <definedName name="BAA1">#REF!</definedName>
    <definedName name="boq_type">#REF!</definedName>
    <definedName name="boq_version" localSheetId="0">'[3]Config'!$C$2:$C$3</definedName>
    <definedName name="boq_version">'[1]Config'!$C$2:$C$3</definedName>
    <definedName name="conversion_type" localSheetId="0">'[3]Config'!$E$2:$E$3</definedName>
    <definedName name="conversion_type">'[1]Config'!$E$2:$E$3</definedName>
    <definedName name="cstvat">#REF!</definedName>
    <definedName name="currency_name" localSheetId="0">'[3]Config'!$F$2:$F$8</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 localSheetId="0">'[2]PRICE BID'!#REF!</definedName>
    <definedName name="option9">'[2]PRICE BID'!#REF!</definedName>
    <definedName name="other_boq" localSheetId="0">'[3]Config'!$G$2:$G$5</definedName>
    <definedName name="other_boq">'[1]Config'!$G$2:$G$5</definedName>
    <definedName name="_xlnm.Print_Area" localSheetId="0">'BoQ1'!$A$1:$BC$98</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5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<sst xmlns="http://schemas.openxmlformats.org/spreadsheetml/2006/main" count="657" uniqueCount="225">
  <si>
    <t>BoQ_Ver3.1</t>
  </si>
  <si>
    <t>Percentage</t>
  </si>
  <si>
    <t>Normal</t>
  </si>
  <si>
    <t>INR Only</t>
  </si>
  <si>
    <t>INR</t>
  </si>
  <si>
    <t>Select, At Par, Excess (+), Less (-)</t>
  </si>
  <si>
    <t>IOCL</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</si>
  <si>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</si>
  <si>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</si>
  <si>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</si>
  <si>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</si>
  <si>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</si>
  <si>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</si>
  <si>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</si>
  <si>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</si>
  <si>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</si>
  <si>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</si>
  <si>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</si>
  <si>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</si>
  <si>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</si>
  <si>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</si>
  <si>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</si>
  <si>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</si>
  <si>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</si>
  <si>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</si>
  <si>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</si>
  <si>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</si>
  <si>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</si>
  <si>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</si>
  <si>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</si>
  <si>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</si>
  <si>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</si>
  <si>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</si>
  <si>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</si>
  <si>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Construction of chamber for 100mm sluices valve</t>
  </si>
  <si>
    <t>item1</t>
  </si>
  <si>
    <t>1 Nos</t>
  </si>
  <si>
    <t>Nos</t>
  </si>
  <si>
    <t>Excess(+)</t>
  </si>
  <si>
    <t>Full Conversion</t>
  </si>
  <si>
    <t>Supplying, Conveying and fixing spls. Including eart</t>
  </si>
  <si>
    <t>Construction of chamber for 100mm sluice plates</t>
  </si>
  <si>
    <t>item2</t>
  </si>
  <si>
    <t>item3</t>
  </si>
  <si>
    <t>Supplying, Conveying and fixing spls. Including ea</t>
  </si>
  <si>
    <t>item4</t>
  </si>
  <si>
    <t>Total in Figures</t>
  </si>
  <si>
    <t>Quoted Rate in Figures</t>
  </si>
  <si>
    <t>Quoted Rate in Words</t>
  </si>
  <si>
    <t>Please Enable Macros to View BoQ information</t>
  </si>
  <si>
    <t>Name of the Bidder/ Bidding Firm / Company :</t>
  </si>
  <si>
    <r>
      <t xml:space="preserve">Estimated Rate
 in
</t>
    </r>
    <r>
      <rPr>
        <b/>
        <sz val="11"/>
        <color indexed="10"/>
        <rFont val="Arial"/>
        <family val="2"/>
      </rPr>
      <t>Rs.      P</t>
    </r>
  </si>
  <si>
    <t>sqm</t>
  </si>
  <si>
    <t>FINISHING</t>
  </si>
  <si>
    <t>Select</t>
  </si>
  <si>
    <t>item no.1</t>
  </si>
  <si>
    <t>item no.2</t>
  </si>
  <si>
    <t>item no.3</t>
  </si>
  <si>
    <t>item no.5</t>
  </si>
  <si>
    <t>item no.8</t>
  </si>
  <si>
    <t>item no.10</t>
  </si>
  <si>
    <t>item no.18</t>
  </si>
  <si>
    <t>item no.25</t>
  </si>
  <si>
    <t>item no.26</t>
  </si>
  <si>
    <t>cum</t>
  </si>
  <si>
    <t>each</t>
  </si>
  <si>
    <t>kg</t>
  </si>
  <si>
    <r>
      <t xml:space="preserve">TOTAL AMOUNT  
           in
     </t>
    </r>
    <r>
      <rPr>
        <b/>
        <sz val="11"/>
        <color indexed="10"/>
        <rFont val="Arial"/>
        <family val="2"/>
      </rPr>
      <t xml:space="preserve"> Rs.      P</t>
    </r>
  </si>
  <si>
    <t>REINFORCED CEMENT CONCRETE</t>
  </si>
  <si>
    <t>Centering and shuttering including strutting, propping etc. and removal of form for</t>
  </si>
  <si>
    <t>Steel reinforcement for R.C.C. work including straightening, cutting, bending, placing in position and binding all complete above plinth level.</t>
  </si>
  <si>
    <t>Thermo-Mechanically Treated bars of grade Fe-500D or more.</t>
  </si>
  <si>
    <t>MASONRY WORK</t>
  </si>
  <si>
    <t>ROOFING</t>
  </si>
  <si>
    <t>metre</t>
  </si>
  <si>
    <t>Tender Inviting Authority: Superintending Engineer, IWD, IIT, Kanpur</t>
  </si>
  <si>
    <t>Reinforced  cement  concrete  work  in  beams,  suspended floors,  roofs  having slope  up to 15°  landings,  balconies, shelves, chajjas, lintels, bands, plain window sills, staircases and spiral stair cases above plinth level up to floor five level, excluding the cost of centering, shuttering, finishing and reinforcement,  with 1:1.5:3 (1  cement: 1.5  coarse  sand (zone-III)derived  from  natural  sources: 3  graded  stone aggregate 20  mm   nominal  size derived  from   natural sources).</t>
  </si>
  <si>
    <t>Half brick masonry with common burnt clay F.P.S. (non modular) bricks of class designation 7.5 in superstructure above plinth level up to floor V level.</t>
  </si>
  <si>
    <t>Cement mortar 1:4 (1 cement :4 coarse sand)</t>
  </si>
  <si>
    <t>WOOD AND PVC WORK</t>
  </si>
  <si>
    <t>125 mm</t>
  </si>
  <si>
    <t>Providing and fixing oxidised M.S. casement stays (straight peg type) with necessary screws etc. complete.</t>
  </si>
  <si>
    <t>250 mm weighing not less than 150 gms</t>
  </si>
  <si>
    <t>6 mm cement plaster of mix :</t>
  </si>
  <si>
    <t>1:3 (1 cement : 3 fine sand)</t>
  </si>
  <si>
    <t>Painting with synthetic enamel paint of approved brand and manufacture to give an even shade :</t>
  </si>
  <si>
    <t>Two or more coats on new work</t>
  </si>
  <si>
    <t>MINOR CIVIL MAINTENANCE WORK:</t>
  </si>
  <si>
    <t>Shelves (Cast in situ)</t>
  </si>
  <si>
    <t>CLADDING WORK</t>
  </si>
  <si>
    <t>Providing and fixing 18 mm thick gang saw cut, mirror polished, premoulded and prepolished, machine cut for kitchen platforms, vanity counters, window sills, facias and similar locations of required size, approved shade, colour and texture laid over 20 mm thick base cement mortar 1:4 (1 cement : 4 coarse sand), joints treated with white cement, mixed with matching pigment, epoxy touch ups, including rubbing, curing, moulding and polishing to edges to give high gloss finish etc. complete at all levels.</t>
  </si>
  <si>
    <t>Granite of any colour and shade</t>
  </si>
  <si>
    <t>Area of slab over 0.50 sqm</t>
  </si>
  <si>
    <t>Extra for providing opening of required size &amp; shape for wash basin/ kitchen sink in kitchen platform, vanity counter and similar location in marble/ Granite/ stone work, including necessary holes for pillar taps etc. including moulding, rubbing and polishing of cut edges etc. complete.</t>
  </si>
  <si>
    <t>Providing and fixing Ist quality ceramic glazed wall tiles conforming to IS: 15622 (thickness to be specified by the manufacturer), of approved make, in all colours, shades except burgundy, bottle green, black of any size as approved by Engineer-in-Charge, in skirting, risers of steps and dados, over 12 mm thick bed of cement mortar 1:3 (1 cement : 3 coarse sand) and jointing with grey cement slurry @ 3.3kg per sqm, including pointing in white cement mixed with pigment of matching shade complete.</t>
  </si>
  <si>
    <t>Providing wood work in frames of doors, windows, clerestory windows and other frames, wrought framed and fixed in position with hold fast lugs or with dash fasteners of required dia &amp; length (hold fast lugs or dash fastener shall be paid for separately).</t>
  </si>
  <si>
    <t>Sal wood</t>
  </si>
  <si>
    <t>Providing and fixing ISI marked flush door shutters conforming to IS : 2202 (Part I) non-decorative type, core of block board construction with frame of 1st class hard wood and well matched commercial 3 ply veneering with vertical grains or cross bands and face veneers on both faces of shutters:</t>
  </si>
  <si>
    <t>35 mm thick including ISI marked Stainless Steel butt hinges with necessary screws</t>
  </si>
  <si>
    <t>Extra for cutting rebate in flush door shutters (Total area of the shutter to be measured).</t>
  </si>
  <si>
    <t>Providing and fixing aluminium die cast body tubular type universal hydraulic door closer (having brand logo with ISI, IS : 3564, embossed on the body, door weight upto 35 kg and door width upto 700 mm), with necessary accessories and screws etc. complete.</t>
  </si>
  <si>
    <t>Providing and fixing aluminium sliding door bolts, ISI marked anodised (anodic coating not less than grade AC 10 as per IS : 1868), transparent or dyed to required colour or shade, with nuts and screws etc. complete :</t>
  </si>
  <si>
    <t>300x16 mm</t>
  </si>
  <si>
    <t>Providing and fixing aluminium tower bolts, ISI marked, anodised (anodic coating not less than grade AC 10 as per IS : 1868 ) transparent or dyed to required colour or shade, with necessary screws etc. complete :</t>
  </si>
  <si>
    <t>250x10 mm</t>
  </si>
  <si>
    <t>Providing and fixing aluminium handles, ISI marked, anodised (anodic coating not less than grade AC 10 as per IS : 1868) transparent or dyed to required colour or shade, with necessary screws etc. complete :</t>
  </si>
  <si>
    <t>Providing and fixing aluminium hanging floor door stopper, ISI marked, anodised (anodic coating not less than grade AC 10 as per IS : 1868) transparent or dyed to required colour and shade, with necessary screws etc. complete.</t>
  </si>
  <si>
    <t>Twin rubber stopper</t>
  </si>
  <si>
    <t>Providing and fixing bright finished brass 100 mm mortice latch and lock, ISI marked, with six levers and a pair of anodised (anodic coating not less than grade AC 10 as per IS : 1868) aluminium lever handles of approved quality with necessary screws etc. complete.</t>
  </si>
  <si>
    <t>Providing and fixing tiled false ceiling of specified materials of size 595x595 mm in true horizontal level, suspended on inter locking metal grid of hot dipped galvanized steel sections ( galvanized @ 120 grams/ sqm, both side inclusive) consisting of main "T" runner with suitably spaced  joints to get required length and of size 24x38 mm made from 0.30 mm thick (minimum) sheet, spaced at 1200 mm center to center and cross "T" of size 24x25 mm made of 0.30 mm thick (minimum) sheet, 1200 mm long spaced between main "T" at 600 mm center to center to form a grid of 1200x600 mm and secondary cross "T" of length 600 mm and size 24x25 mm made of  0.30 mm thick (minimum) sheet to be interlocked at middle of the 1200x600 mm panel to form grids of 600x600 mm and wall angle of size 24x24x0.3 mm and laying false ceiling tiles of approved texture in the grid including, required cutting/making, opening for services like diffusers, grills, light fittings, fixtures, smoke detectors etc. Main "T" runners to be suspended from ceiling using GI slotted cleats of size 27 x 37 x 25 x1.6 mm fixed to ceiling with 12.5 mm dia and 50 mm long dash fasteners, 4 mm GI adjustable rods with galvanised butterfly level clips of size 85 x 30 x 0.8 mm spaced at 1200 mm center to center along main T, bottom exposed width of 24 mm of all T-sections shall be pre-painted with polyester paint, all complete for all heights as per specifications, drawings and as directed by Engineer-in-charge.</t>
  </si>
  <si>
    <t>12.5 mm thick square edge PVC Laminated Gypsum Tile of size 595x595 mm, made of Gypsum plasterboard, manufactured from natural gypsum as per IS 2095 part I and laminated with white 0.16mm thick fire retardant PVC film on the face side and 12micron metalized polyester on the back side with all edges sealed with the face side PVC film which goes around and wraps the edges and is bonded to the edges and the back side metalized polyester film so as to make the tile a completely sealed unit.</t>
  </si>
  <si>
    <t>Distempering with 1st quality acrylic distemper (ready mixed) having VOC content less than 50 gms/litre, of approved manufacturer, of required shade and colour complete, as per manufacturer's specification.</t>
  </si>
  <si>
    <t>Painting with synthetic enamel paint of approved brand and manufacture of required colour to give an even shade :</t>
  </si>
  <si>
    <t>Two or more coats on new work over an under coat of suitable shade with ordinary paint of approved brand and manufacture</t>
  </si>
  <si>
    <t>Providing and applying white cement based putty of average thickness 1 mm, of approved brand and manufacturer, over the plastered wall surface to prepare the surface even and smooth complete.</t>
  </si>
  <si>
    <t>Removing dry or oil bound distemper, water proofing cement paint and the like by scrapping, sand papering and preparing the surface smooth including necessary repairs to scratches etc. complete.</t>
  </si>
  <si>
    <t>Distempering with 1st quality acrylic  distemper (ready made) having VOC content less than 50 gm per ltr. of approved manufacturer and of required shade and colour complete. as per manufacturer's specification.</t>
  </si>
  <si>
    <t>One or more coats on old work</t>
  </si>
  <si>
    <t>REPAIRS TO BUILDING</t>
  </si>
  <si>
    <t>Repairs to plaster of thickness 12 mm to 20 mm in patches of area 2.5 sq.meters and under, including cutting the patch in proper shape, raking out joints and preparing and plastering the surface of the walls complete, including disposal of rubbish to the dumping ground, all complete as per direction of Engineer-in-Charge.</t>
  </si>
  <si>
    <t>With cement mortar 1:4 (1cement: 4 coarse sand)</t>
  </si>
  <si>
    <t>Renewing glass panes, with putty and nails wherever necessary including racking out the old putty:</t>
  </si>
  <si>
    <t>Float glass panes of nominal thickness 4 mm (weight not less than 10kg/sqm)</t>
  </si>
  <si>
    <t>DISMANTLING AND DEMOLISHING</t>
  </si>
  <si>
    <t>Dismantling doors, windows and clerestory windows (steel or wood) shutter including chowkhats, architrave, holdfasts etc. complete and stacking within 50 metres lead :</t>
  </si>
  <si>
    <t>Of area beyond 3 sq. metres</t>
  </si>
  <si>
    <t>SANITARY INSTALLATIONS</t>
  </si>
  <si>
    <t>Providing and fixing white vitreous china laboratory sink including making all connections excluding cost of fittings :</t>
  </si>
  <si>
    <t>Size 600x450x200 mm</t>
  </si>
  <si>
    <t>Providing and fixing P.V.C. waste pipe for sink or wash basin including P.V.C. waste fittings complete.</t>
  </si>
  <si>
    <t>Flexible pipe</t>
  </si>
  <si>
    <t>32 mm dia</t>
  </si>
  <si>
    <t>Providing and fixing 600x450 mm beveled edge mirror of superior glass (of approved quality) complete with 6 mm thick hard board ground fixed to wooden cleats with C.P. brass screws and washers complete.</t>
  </si>
  <si>
    <t>WATER SUPPLY</t>
  </si>
  <si>
    <t>Providing and fixing G.I. pipes complete with G.I. fittings and clamps, i/c cutting and making good the walls etc. Internal work - Exposed on wall</t>
  </si>
  <si>
    <t>15 mm dia nominal bore</t>
  </si>
  <si>
    <t>20 mm dia nominal bore</t>
  </si>
  <si>
    <t>40 mm dia nominal bore</t>
  </si>
  <si>
    <t>Making connection of G.I. distribution branch with G.I. main of following sizes by providing and fixing tee, including cutting and threading the pipe etc. complete :</t>
  </si>
  <si>
    <t>25 to 40 mm nominal bore</t>
  </si>
  <si>
    <t>Providing and fixing gun metal gate valve with C.I. wheel of approved quality (screwed end) :</t>
  </si>
  <si>
    <t>20 mm nominal bore</t>
  </si>
  <si>
    <t>Providing and fixing G.I. Union in existing G.I. pipe line, cutting and threading the pipe and making long screws, including excavation, refilling the earth or cutting of wall and making good the same complete wherever required :</t>
  </si>
  <si>
    <t>15 mm nominal bore</t>
  </si>
  <si>
    <t>Providing and fixing C.P. brass long body bib cock of approved quality conforming to IS standards and weighing not less than 690 gms.</t>
  </si>
  <si>
    <t>Providing and fixing C.P. brass stop cock (concealed) of standard design and of approved make conforming to IS:8931.</t>
  </si>
  <si>
    <t xml:space="preserve">"P/F 1.50mm thick homogeneous polyvinyl chloride sheet/tile in flooring and skirting in approved pattern on a smooth and damp proof base using rubber base adhesive of approved quality and manufacturer  like Dualpo S-758 , Fevicol SR 998 or equivalent including rolling with light wooden roller weight about 5 kg. All complete as directed by Engineer -in -charge in approved colour and shade. </t>
  </si>
  <si>
    <t>Removal of old PVC floor and proper scrapping, cleaning etc to prepare surface for reflooring as per direction incharge.</t>
  </si>
  <si>
    <t>Sqm</t>
  </si>
  <si>
    <t>Name of Work: Civil work for renovation of WL-214.</t>
  </si>
  <si>
    <t>item no.4</t>
  </si>
  <si>
    <t>item no.6</t>
  </si>
  <si>
    <t>item no.7</t>
  </si>
  <si>
    <t>item no.9</t>
  </si>
  <si>
    <t>item no.11</t>
  </si>
  <si>
    <t>item no.12</t>
  </si>
  <si>
    <t>item no.13</t>
  </si>
  <si>
    <t>item no.14</t>
  </si>
  <si>
    <t>item no.15</t>
  </si>
  <si>
    <t>item no.16</t>
  </si>
  <si>
    <t>item no.17</t>
  </si>
  <si>
    <t>item no.19</t>
  </si>
  <si>
    <t>item no.20</t>
  </si>
  <si>
    <t>item no.21</t>
  </si>
  <si>
    <t>item no.22</t>
  </si>
  <si>
    <t>item no.23</t>
  </si>
  <si>
    <t>item no.24</t>
  </si>
  <si>
    <t>item no.27</t>
  </si>
  <si>
    <t>item no.28</t>
  </si>
  <si>
    <t>item no.29</t>
  </si>
  <si>
    <t>item no.30</t>
  </si>
  <si>
    <t>item no.31</t>
  </si>
  <si>
    <t>item no.32</t>
  </si>
  <si>
    <t>item no.33</t>
  </si>
  <si>
    <t>item no.34</t>
  </si>
  <si>
    <t>item no.35</t>
  </si>
  <si>
    <t>item no.36</t>
  </si>
  <si>
    <t>item no.37</t>
  </si>
  <si>
    <t>item no.38</t>
  </si>
  <si>
    <t>item no.39</t>
  </si>
  <si>
    <t>item no.40</t>
  </si>
  <si>
    <t>item no.41</t>
  </si>
  <si>
    <t>item no.42</t>
  </si>
  <si>
    <t>item no.43</t>
  </si>
  <si>
    <t>item no.44</t>
  </si>
  <si>
    <t>item no.45</t>
  </si>
  <si>
    <t>item no.46</t>
  </si>
  <si>
    <t>item no.47</t>
  </si>
  <si>
    <t>item no.48</t>
  </si>
  <si>
    <t>item no.49</t>
  </si>
  <si>
    <t>item no.50</t>
  </si>
  <si>
    <t>item no.51</t>
  </si>
  <si>
    <t>item no.52</t>
  </si>
  <si>
    <t>item no.53</t>
  </si>
  <si>
    <t>item no.54</t>
  </si>
  <si>
    <t>item no.55</t>
  </si>
  <si>
    <t>item no.56</t>
  </si>
  <si>
    <t>item no.57</t>
  </si>
  <si>
    <t>item no.58</t>
  </si>
  <si>
    <t>item no.59</t>
  </si>
  <si>
    <t>item no.60</t>
  </si>
  <si>
    <t>item no.61</t>
  </si>
  <si>
    <t>item no.62</t>
  </si>
  <si>
    <t>item no.63</t>
  </si>
  <si>
    <t>item no.64</t>
  </si>
  <si>
    <t>item no.65</t>
  </si>
  <si>
    <t>item no.66</t>
  </si>
  <si>
    <t>item no.67</t>
  </si>
  <si>
    <t>item no.68</t>
  </si>
  <si>
    <t>item no.69</t>
  </si>
  <si>
    <t>item no.70</t>
  </si>
  <si>
    <t>item no.71</t>
  </si>
  <si>
    <t>item no.72</t>
  </si>
  <si>
    <t>item no.73</t>
  </si>
  <si>
    <t>item no.74</t>
  </si>
  <si>
    <t>item no.75</t>
  </si>
  <si>
    <t>item no.76</t>
  </si>
  <si>
    <t>item no.77</t>
  </si>
  <si>
    <t>item no.78</t>
  </si>
  <si>
    <t>item no.79</t>
  </si>
  <si>
    <t>item no.80</t>
  </si>
  <si>
    <t>item no.81</t>
  </si>
  <si>
    <t>item no.82</t>
  </si>
  <si>
    <t>item no.83</t>
  </si>
  <si>
    <t>Contract No:   07/Civil/Div-2/2021-22/01</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</si>
</sst>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62">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57"/>
      <name val="Arial"/>
      <family val="2"/>
    </font>
    <font>
      <b/>
      <sz val="9"/>
      <color indexed="8"/>
      <name val="Tahoma"/>
      <family val="2"/>
    </font>
    <font>
      <sz val="9"/>
      <color indexed="8"/>
      <name val="Tahoma"/>
      <family val="2"/>
    </font>
    <font>
      <b/>
      <sz val="16"/>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Calibri"/>
      <family val="2"/>
    </font>
    <font>
      <sz val="8"/>
      <color indexed="8"/>
      <name val="Calibri"/>
      <family val="2"/>
    </font>
    <font>
      <sz val="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Calibri"/>
      <family val="2"/>
    </font>
    <font>
      <sz val="8"/>
      <color theme="1"/>
      <name val="Calibri"/>
      <family val="2"/>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indexed="27"/>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color indexed="63"/>
      </bottom>
    </border>
    <border>
      <left style="thin"/>
      <right style="thin"/>
      <top style="thin"/>
      <bottom style="thin"/>
    </border>
    <border>
      <left style="thin"/>
      <right style="thin"/>
      <top style="thin"/>
      <bottom>
        <color indexed="63"/>
      </bottom>
    </border>
    <border>
      <left>
        <color indexed="63"/>
      </left>
      <right>
        <color indexed="63"/>
      </right>
      <top style="thin">
        <color indexed="8"/>
      </top>
      <bottom>
        <color indexed="63"/>
      </bottom>
    </border>
    <border>
      <left>
        <color indexed="63"/>
      </left>
      <right>
        <color indexed="63"/>
      </right>
      <top>
        <color indexed="63"/>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5"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84">
    <xf numFmtId="0" fontId="0" fillId="0" borderId="0" xfId="0" applyAlignment="1">
      <alignment/>
    </xf>
    <xf numFmtId="0" fontId="0" fillId="0" borderId="0" xfId="56" applyNumberFormat="1" applyFill="1">
      <alignment/>
      <protection/>
    </xf>
    <xf numFmtId="0" fontId="1" fillId="0" borderId="0" xfId="59" applyNumberFormat="1" applyFill="1">
      <alignment/>
      <protection/>
    </xf>
    <xf numFmtId="0" fontId="2" fillId="0" borderId="0" xfId="56" applyNumberFormat="1" applyFont="1" applyFill="1">
      <alignment/>
      <protection/>
    </xf>
    <xf numFmtId="0" fontId="4" fillId="0" borderId="0" xfId="56" applyNumberFormat="1" applyFont="1" applyFill="1" applyBorder="1" applyAlignment="1">
      <alignment vertical="center"/>
      <protection/>
    </xf>
    <xf numFmtId="0" fontId="5" fillId="0" borderId="0" xfId="56" applyNumberFormat="1" applyFont="1" applyFill="1" applyBorder="1" applyAlignment="1" applyProtection="1">
      <alignment vertical="center"/>
      <protection locked="0"/>
    </xf>
    <xf numFmtId="0" fontId="5" fillId="0" borderId="0" xfId="56"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6" applyNumberFormat="1" applyFont="1" applyFill="1" applyBorder="1" applyAlignment="1">
      <alignment vertical="center"/>
      <protection/>
    </xf>
    <xf numFmtId="0" fontId="9" fillId="0" borderId="0" xfId="56" applyNumberFormat="1" applyFont="1" applyFill="1" applyBorder="1" applyAlignment="1">
      <alignment horizontal="left"/>
      <protection/>
    </xf>
    <xf numFmtId="0" fontId="10" fillId="0" borderId="0" xfId="56"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6" applyNumberFormat="1" applyFont="1" applyFill="1" applyAlignment="1" applyProtection="1">
      <alignment vertical="center"/>
      <protection locked="0"/>
    </xf>
    <xf numFmtId="0" fontId="5" fillId="0" borderId="0" xfId="56" applyNumberFormat="1" applyFont="1" applyFill="1" applyAlignment="1" applyProtection="1">
      <alignment vertical="center"/>
      <protection locked="0"/>
    </xf>
    <xf numFmtId="0" fontId="4" fillId="0" borderId="0" xfId="56" applyNumberFormat="1" applyFont="1" applyFill="1" applyAlignment="1">
      <alignment vertical="center"/>
      <protection/>
    </xf>
    <xf numFmtId="0" fontId="5" fillId="0" borderId="0" xfId="56" applyNumberFormat="1" applyFont="1" applyFill="1" applyAlignment="1">
      <alignment vertical="center"/>
      <protection/>
    </xf>
    <xf numFmtId="0" fontId="7" fillId="0" borderId="11" xfId="56" applyNumberFormat="1" applyFont="1" applyFill="1" applyBorder="1" applyAlignment="1">
      <alignment horizontal="center" vertical="top" wrapText="1"/>
      <protection/>
    </xf>
    <xf numFmtId="0" fontId="4" fillId="0" borderId="0" xfId="56" applyNumberFormat="1" applyFont="1" applyFill="1">
      <alignment/>
      <protection/>
    </xf>
    <xf numFmtId="0" fontId="5" fillId="0" borderId="0" xfId="56" applyNumberFormat="1" applyFont="1" applyFill="1">
      <alignment/>
      <protection/>
    </xf>
    <xf numFmtId="0" fontId="7" fillId="0" borderId="12" xfId="59" applyNumberFormat="1" applyFont="1" applyFill="1" applyBorder="1" applyAlignment="1">
      <alignment horizontal="center" vertical="top" wrapText="1"/>
      <protection/>
    </xf>
    <xf numFmtId="0" fontId="13" fillId="0" borderId="11" xfId="59" applyNumberFormat="1" applyFont="1" applyFill="1" applyBorder="1" applyAlignment="1">
      <alignment vertical="top" wrapText="1"/>
      <protection/>
    </xf>
    <xf numFmtId="0" fontId="4" fillId="0" borderId="13" xfId="59" applyNumberFormat="1" applyFont="1" applyFill="1" applyBorder="1" applyAlignment="1">
      <alignment vertical="top" wrapText="1"/>
      <protection/>
    </xf>
    <xf numFmtId="0" fontId="4" fillId="0" borderId="0" xfId="56" applyNumberFormat="1" applyFont="1" applyFill="1" applyAlignment="1">
      <alignment vertical="top"/>
      <protection/>
    </xf>
    <xf numFmtId="0" fontId="5" fillId="0" borderId="0" xfId="56" applyNumberFormat="1" applyFont="1" applyFill="1" applyAlignment="1">
      <alignment vertical="top"/>
      <protection/>
    </xf>
    <xf numFmtId="2" fontId="7" fillId="0" borderId="11" xfId="56" applyNumberFormat="1" applyFont="1" applyFill="1" applyBorder="1" applyAlignment="1" applyProtection="1">
      <alignment horizontal="right" vertical="top"/>
      <protection locked="0"/>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7" fillId="0" borderId="14" xfId="59" applyNumberFormat="1" applyFont="1" applyFill="1" applyBorder="1" applyAlignment="1">
      <alignment horizontal="left" vertical="top"/>
      <protection/>
    </xf>
    <xf numFmtId="0" fontId="15" fillId="0" borderId="12" xfId="56" applyNumberFormat="1" applyFont="1" applyFill="1" applyBorder="1" applyAlignment="1" applyProtection="1">
      <alignment vertical="top"/>
      <protection/>
    </xf>
    <xf numFmtId="0" fontId="16" fillId="0" borderId="11" xfId="59" applyNumberFormat="1" applyFont="1" applyFill="1" applyBorder="1" applyAlignment="1" applyProtection="1">
      <alignment vertical="center" wrapText="1"/>
      <protection locked="0"/>
    </xf>
    <xf numFmtId="0" fontId="15" fillId="0" borderId="11" xfId="59" applyNumberFormat="1" applyFont="1" applyFill="1" applyBorder="1" applyAlignment="1">
      <alignment vertical="top"/>
      <protection/>
    </xf>
    <xf numFmtId="0" fontId="4" fillId="0" borderId="11" xfId="56"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6" applyNumberFormat="1" applyFont="1" applyFill="1" applyBorder="1" applyAlignment="1" applyProtection="1">
      <alignment vertical="center" wrapText="1"/>
      <protection locked="0"/>
    </xf>
    <xf numFmtId="0" fontId="16" fillId="0" borderId="11" xfId="59" applyNumberFormat="1" applyFont="1" applyFill="1" applyBorder="1" applyAlignment="1" applyProtection="1">
      <alignment vertical="center" wrapText="1"/>
      <protection/>
    </xf>
    <xf numFmtId="0" fontId="4" fillId="0" borderId="0" xfId="56" applyNumberFormat="1" applyFont="1" applyFill="1" applyAlignment="1" applyProtection="1">
      <alignment vertical="top"/>
      <protection/>
    </xf>
    <xf numFmtId="2" fontId="19" fillId="0" borderId="13" xfId="59" applyNumberFormat="1" applyFont="1" applyFill="1" applyBorder="1" applyAlignment="1">
      <alignment vertical="top"/>
      <protection/>
    </xf>
    <xf numFmtId="2" fontId="14" fillId="0" borderId="15" xfId="59" applyNumberFormat="1" applyFont="1" applyFill="1" applyBorder="1" applyAlignment="1">
      <alignment horizontal="right" vertical="top"/>
      <protection/>
    </xf>
    <xf numFmtId="0" fontId="59" fillId="0" borderId="16" xfId="0" applyFont="1" applyFill="1" applyBorder="1" applyAlignment="1">
      <alignment horizontal="right" vertical="top"/>
    </xf>
    <xf numFmtId="2" fontId="7" fillId="0" borderId="15" xfId="56" applyNumberFormat="1" applyFont="1" applyFill="1" applyBorder="1" applyAlignment="1" applyProtection="1">
      <alignment horizontal="right" vertical="top"/>
      <protection locked="0"/>
    </xf>
    <xf numFmtId="2" fontId="7" fillId="33" borderId="11" xfId="56" applyNumberFormat="1" applyFont="1" applyFill="1" applyBorder="1" applyAlignment="1" applyProtection="1">
      <alignment horizontal="right" vertical="top"/>
      <protection locked="0"/>
    </xf>
    <xf numFmtId="2" fontId="7" fillId="0" borderId="16" xfId="59" applyNumberFormat="1" applyFont="1" applyFill="1" applyBorder="1" applyAlignment="1">
      <alignment horizontal="right" vertical="top"/>
      <protection/>
    </xf>
    <xf numFmtId="0" fontId="4" fillId="0" borderId="0" xfId="59" applyNumberFormat="1" applyFont="1" applyFill="1" applyBorder="1" applyAlignment="1">
      <alignment vertical="top"/>
      <protection/>
    </xf>
    <xf numFmtId="0" fontId="17" fillId="33" borderId="11" xfId="59" applyNumberFormat="1" applyFont="1" applyFill="1" applyBorder="1" applyAlignment="1" applyProtection="1">
      <alignment vertical="center" wrapText="1"/>
      <protection locked="0"/>
    </xf>
    <xf numFmtId="10" fontId="18" fillId="33" borderId="11" xfId="66" applyNumberFormat="1" applyFont="1" applyFill="1" applyBorder="1" applyAlignment="1" applyProtection="1">
      <alignment horizontal="center" vertical="center"/>
      <protection locked="0"/>
    </xf>
    <xf numFmtId="2" fontId="7" fillId="0" borderId="11" xfId="56" applyNumberFormat="1" applyFont="1" applyFill="1" applyBorder="1" applyAlignment="1" applyProtection="1">
      <alignment horizontal="right" vertical="top" wrapText="1"/>
      <protection locked="0"/>
    </xf>
    <xf numFmtId="2" fontId="4" fillId="0" borderId="11" xfId="59" applyNumberFormat="1" applyFont="1" applyFill="1" applyBorder="1" applyAlignment="1">
      <alignment horizontal="right" vertical="top"/>
      <protection/>
    </xf>
    <xf numFmtId="2" fontId="4" fillId="0" borderId="11" xfId="56" applyNumberFormat="1" applyFont="1" applyFill="1" applyBorder="1" applyAlignment="1">
      <alignment horizontal="right" vertical="top"/>
      <protection/>
    </xf>
    <xf numFmtId="0" fontId="7" fillId="0" borderId="12" xfId="56" applyNumberFormat="1" applyFont="1" applyFill="1" applyBorder="1" applyAlignment="1">
      <alignment horizontal="center" vertical="top" wrapText="1"/>
      <protection/>
    </xf>
    <xf numFmtId="2" fontId="7" fillId="0" borderId="16" xfId="56" applyNumberFormat="1" applyFont="1" applyFill="1" applyBorder="1" applyAlignment="1" applyProtection="1">
      <alignment horizontal="right" vertical="top"/>
      <protection locked="0"/>
    </xf>
    <xf numFmtId="2" fontId="4" fillId="0" borderId="16" xfId="59" applyNumberFormat="1" applyFont="1" applyFill="1" applyBorder="1" applyAlignment="1">
      <alignment horizontal="right" vertical="top"/>
      <protection/>
    </xf>
    <xf numFmtId="2" fontId="4" fillId="0" borderId="16" xfId="56" applyNumberFormat="1" applyFont="1" applyFill="1" applyBorder="1" applyAlignment="1">
      <alignment horizontal="right" vertical="top"/>
      <protection/>
    </xf>
    <xf numFmtId="2" fontId="7" fillId="33" borderId="16" xfId="56" applyNumberFormat="1" applyFont="1" applyFill="1" applyBorder="1" applyAlignment="1" applyProtection="1">
      <alignment horizontal="right" vertical="top"/>
      <protection locked="0"/>
    </xf>
    <xf numFmtId="2" fontId="7" fillId="0" borderId="16" xfId="56" applyNumberFormat="1" applyFont="1" applyFill="1" applyBorder="1" applyAlignment="1" applyProtection="1">
      <alignment horizontal="right" vertical="top" wrapText="1"/>
      <protection locked="0"/>
    </xf>
    <xf numFmtId="2" fontId="7" fillId="0" borderId="16" xfId="58" applyNumberFormat="1" applyFont="1" applyFill="1" applyBorder="1" applyAlignment="1">
      <alignment horizontal="right" vertical="top"/>
      <protection/>
    </xf>
    <xf numFmtId="0" fontId="4" fillId="0" borderId="16" xfId="59" applyNumberFormat="1" applyFont="1" applyFill="1" applyBorder="1" applyAlignment="1">
      <alignment vertical="top" wrapText="1"/>
      <protection/>
    </xf>
    <xf numFmtId="0" fontId="7" fillId="0" borderId="17" xfId="56" applyNumberFormat="1" applyFont="1" applyFill="1" applyBorder="1" applyAlignment="1">
      <alignment horizontal="center" vertical="top" wrapText="1"/>
      <protection/>
    </xf>
    <xf numFmtId="0" fontId="7" fillId="0" borderId="15" xfId="56" applyNumberFormat="1" applyFont="1" applyFill="1" applyBorder="1" applyAlignment="1">
      <alignment horizontal="center" vertical="top" wrapText="1"/>
      <protection/>
    </xf>
    <xf numFmtId="2" fontId="7" fillId="0" borderId="12" xfId="56" applyNumberFormat="1" applyFont="1" applyFill="1" applyBorder="1" applyAlignment="1" applyProtection="1">
      <alignment horizontal="right" vertical="top" wrapText="1"/>
      <protection locked="0"/>
    </xf>
    <xf numFmtId="2" fontId="7" fillId="0" borderId="18" xfId="58" applyNumberFormat="1" applyFont="1" applyFill="1" applyBorder="1" applyAlignment="1">
      <alignment horizontal="right" vertical="top"/>
      <protection/>
    </xf>
    <xf numFmtId="0" fontId="14" fillId="0" borderId="19" xfId="59" applyNumberFormat="1" applyFont="1" applyFill="1" applyBorder="1" applyAlignment="1">
      <alignment vertical="top"/>
      <protection/>
    </xf>
    <xf numFmtId="0" fontId="4" fillId="0" borderId="19" xfId="59" applyNumberFormat="1" applyFont="1" applyFill="1" applyBorder="1" applyAlignment="1">
      <alignment vertical="top"/>
      <protection/>
    </xf>
    <xf numFmtId="2" fontId="14" fillId="0" borderId="20" xfId="59" applyNumberFormat="1" applyFont="1" applyFill="1" applyBorder="1" applyAlignment="1">
      <alignment vertical="top"/>
      <protection/>
    </xf>
    <xf numFmtId="2" fontId="14" fillId="0" borderId="21" xfId="59" applyNumberFormat="1" applyFont="1" applyFill="1" applyBorder="1" applyAlignment="1">
      <alignment vertical="top"/>
      <protection/>
    </xf>
    <xf numFmtId="2" fontId="60" fillId="0" borderId="0" xfId="0" applyNumberFormat="1" applyFont="1" applyFill="1" applyAlignment="1">
      <alignment horizontal="right"/>
    </xf>
    <xf numFmtId="0" fontId="4" fillId="0" borderId="16" xfId="0" applyFont="1" applyFill="1" applyBorder="1" applyAlignment="1">
      <alignment horizontal="center" vertical="top"/>
    </xf>
    <xf numFmtId="0" fontId="4" fillId="0" borderId="16" xfId="0" applyFont="1" applyFill="1" applyBorder="1" applyAlignment="1">
      <alignment vertical="top" wrapText="1"/>
    </xf>
    <xf numFmtId="0" fontId="4" fillId="0" borderId="16" xfId="0" applyFont="1" applyFill="1" applyBorder="1" applyAlignment="1">
      <alignment vertical="top"/>
    </xf>
    <xf numFmtId="49" fontId="4" fillId="0" borderId="16" xfId="0" applyNumberFormat="1" applyFont="1" applyFill="1" applyBorder="1" applyAlignment="1">
      <alignment horizontal="center" vertical="top"/>
    </xf>
    <xf numFmtId="2" fontId="4" fillId="0" borderId="16" xfId="0" applyNumberFormat="1" applyFont="1" applyFill="1" applyBorder="1" applyAlignment="1">
      <alignment horizontal="center" vertical="top"/>
    </xf>
    <xf numFmtId="0" fontId="4" fillId="0" borderId="16" xfId="0" applyFont="1" applyFill="1" applyBorder="1" applyAlignment="1">
      <alignment vertical="top" wrapText="1"/>
    </xf>
    <xf numFmtId="0" fontId="4" fillId="0" borderId="0" xfId="56" applyNumberFormat="1" applyFont="1" applyFill="1" applyAlignment="1">
      <alignment vertical="top" wrapText="1"/>
      <protection/>
    </xf>
    <xf numFmtId="0" fontId="7" fillId="0" borderId="22" xfId="56" applyNumberFormat="1" applyFont="1" applyFill="1" applyBorder="1" applyAlignment="1" applyProtection="1">
      <alignment horizontal="center" vertical="top"/>
      <protection/>
    </xf>
    <xf numFmtId="0" fontId="7" fillId="0" borderId="23" xfId="56" applyNumberFormat="1" applyFont="1" applyFill="1" applyBorder="1" applyAlignment="1" applyProtection="1">
      <alignment horizontal="center" vertical="top"/>
      <protection/>
    </xf>
    <xf numFmtId="0" fontId="7" fillId="0" borderId="24" xfId="56" applyNumberFormat="1" applyFont="1" applyFill="1" applyBorder="1" applyAlignment="1" applyProtection="1">
      <alignment horizontal="center" vertical="top"/>
      <protection/>
    </xf>
    <xf numFmtId="0" fontId="11" fillId="0" borderId="13" xfId="56" applyNumberFormat="1" applyFont="1" applyFill="1" applyBorder="1" applyAlignment="1">
      <alignment horizontal="center" vertical="center" wrapText="1"/>
      <protection/>
    </xf>
    <xf numFmtId="0" fontId="14" fillId="0" borderId="13" xfId="59" applyNumberFormat="1" applyFont="1" applyFill="1" applyBorder="1" applyAlignment="1">
      <alignment horizontal="center" vertical="top" wrapText="1"/>
      <protection/>
    </xf>
    <xf numFmtId="0" fontId="3" fillId="0" borderId="0" xfId="56" applyNumberFormat="1" applyFont="1" applyFill="1" applyBorder="1" applyAlignment="1">
      <alignment horizontal="right" vertical="top"/>
      <protection/>
    </xf>
    <xf numFmtId="0" fontId="8" fillId="0" borderId="0" xfId="56" applyNumberFormat="1" applyFont="1" applyFill="1" applyBorder="1" applyAlignment="1">
      <alignment horizontal="left" vertical="center" wrapText="1"/>
      <protection/>
    </xf>
    <xf numFmtId="0" fontId="10" fillId="0" borderId="19" xfId="56" applyNumberFormat="1" applyFont="1" applyFill="1" applyBorder="1" applyAlignment="1" applyProtection="1">
      <alignment horizontal="center" wrapText="1"/>
      <protection locked="0"/>
    </xf>
    <xf numFmtId="0" fontId="7" fillId="34" borderId="13" xfId="59" applyNumberFormat="1" applyFont="1" applyFill="1" applyBorder="1" applyAlignment="1" applyProtection="1">
      <alignment horizontal="left" vertical="top"/>
      <protection locked="0"/>
    </xf>
    <xf numFmtId="0" fontId="22"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2514600</xdr:colOff>
      <xdr:row>0</xdr:row>
      <xdr:rowOff>285750</xdr:rowOff>
    </xdr:to>
    <xdr:grpSp>
      <xdr:nvGrpSpPr>
        <xdr:cNvPr id="1" name="Group 1"/>
        <xdr:cNvGrpSpPr>
          <a:grpSpLocks/>
        </xdr:cNvGrpSpPr>
      </xdr:nvGrpSpPr>
      <xdr:grpSpPr>
        <a:xfrm>
          <a:off x="66675" y="76200"/>
          <a:ext cx="3086100" cy="209550"/>
          <a:chOff x="111" y="120"/>
          <a:chExt cx="5144" cy="329"/>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20">
    <tabColor indexed="56"/>
  </sheetPr>
  <dimension ref="A1:II98"/>
  <sheetViews>
    <sheetView showGridLines="0" zoomScale="85" zoomScaleNormal="85" zoomScalePageLayoutView="0" workbookViewId="0" topLeftCell="A1">
      <selection activeCell="A59" sqref="A59:IV59"/>
    </sheetView>
  </sheetViews>
  <sheetFormatPr defaultColWidth="9.140625" defaultRowHeight="15"/>
  <cols>
    <col min="1" max="1" width="9.57421875" style="1" customWidth="1"/>
    <col min="2" max="2" width="40.7109375" style="1" customWidth="1"/>
    <col min="3" max="3" width="15.140625" style="1" hidden="1" customWidth="1"/>
    <col min="4" max="4" width="10.57421875" style="1" customWidth="1"/>
    <col min="5" max="5" width="9.28125" style="1" customWidth="1"/>
    <col min="6" max="6" width="11.421875" style="1" customWidth="1"/>
    <col min="7" max="13" width="0" style="1" hidden="1" customWidth="1"/>
    <col min="14" max="14" width="0" style="2" hidden="1" customWidth="1"/>
    <col min="15" max="52" width="0" style="1" hidden="1" customWidth="1"/>
    <col min="53" max="53" width="17.57421875" style="1" customWidth="1"/>
    <col min="54" max="54" width="1.28515625" style="1" hidden="1" customWidth="1"/>
    <col min="55" max="55" width="36.7109375" style="1" customWidth="1"/>
    <col min="56" max="238" width="9.140625" style="1" customWidth="1"/>
    <col min="239" max="243" width="9.140625" style="3" customWidth="1"/>
    <col min="244" max="16384" width="9.140625" style="1" customWidth="1"/>
  </cols>
  <sheetData>
    <row r="1" spans="1:243" s="4" customFormat="1" ht="27" customHeight="1">
      <c r="A1" s="78" t="str">
        <f>B2&amp;" BoQ"</f>
        <v>Percentage BoQ</v>
      </c>
      <c r="B1" s="78"/>
      <c r="C1" s="78"/>
      <c r="D1" s="78"/>
      <c r="E1" s="78"/>
      <c r="F1" s="78"/>
      <c r="G1" s="78"/>
      <c r="H1" s="78"/>
      <c r="I1" s="78"/>
      <c r="J1" s="78"/>
      <c r="K1" s="78"/>
      <c r="L1" s="78"/>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C3" s="4" t="s">
        <v>6</v>
      </c>
      <c r="IE3" s="6"/>
      <c r="IF3" s="6"/>
      <c r="IG3" s="6"/>
      <c r="IH3" s="6"/>
      <c r="II3" s="6"/>
    </row>
    <row r="4" spans="1:243" s="9" customFormat="1" ht="30.75" customHeight="1">
      <c r="A4" s="79" t="s">
        <v>75</v>
      </c>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IE4" s="10"/>
      <c r="IF4" s="10"/>
      <c r="IG4" s="10"/>
      <c r="IH4" s="10"/>
      <c r="II4" s="10"/>
    </row>
    <row r="5" spans="1:243" s="9" customFormat="1" ht="38.25" customHeight="1">
      <c r="A5" s="79" t="s">
        <v>149</v>
      </c>
      <c r="B5" s="79"/>
      <c r="C5" s="79"/>
      <c r="D5" s="79"/>
      <c r="E5" s="79"/>
      <c r="F5" s="79"/>
      <c r="G5" s="79"/>
      <c r="H5" s="79"/>
      <c r="I5" s="79"/>
      <c r="J5" s="79"/>
      <c r="K5" s="79"/>
      <c r="L5" s="79"/>
      <c r="M5" s="79"/>
      <c r="N5" s="79"/>
      <c r="O5" s="79"/>
      <c r="P5" s="79"/>
      <c r="Q5" s="79"/>
      <c r="R5" s="79"/>
      <c r="S5" s="79"/>
      <c r="T5" s="79"/>
      <c r="U5" s="79"/>
      <c r="V5" s="79"/>
      <c r="W5" s="79"/>
      <c r="X5" s="79"/>
      <c r="Y5" s="79"/>
      <c r="Z5" s="79"/>
      <c r="AA5" s="79"/>
      <c r="AB5" s="79"/>
      <c r="AC5" s="79"/>
      <c r="AD5" s="79"/>
      <c r="AE5" s="79"/>
      <c r="AF5" s="79"/>
      <c r="AG5" s="79"/>
      <c r="AH5" s="79"/>
      <c r="AI5" s="79"/>
      <c r="AJ5" s="79"/>
      <c r="AK5" s="79"/>
      <c r="AL5" s="79"/>
      <c r="AM5" s="79"/>
      <c r="AN5" s="79"/>
      <c r="AO5" s="79"/>
      <c r="AP5" s="79"/>
      <c r="AQ5" s="79"/>
      <c r="AR5" s="79"/>
      <c r="AS5" s="79"/>
      <c r="AT5" s="79"/>
      <c r="AU5" s="79"/>
      <c r="AV5" s="79"/>
      <c r="AW5" s="79"/>
      <c r="AX5" s="79"/>
      <c r="AY5" s="79"/>
      <c r="AZ5" s="79"/>
      <c r="BA5" s="79"/>
      <c r="BB5" s="79"/>
      <c r="BC5" s="79"/>
      <c r="IE5" s="10"/>
      <c r="IF5" s="10"/>
      <c r="IG5" s="10"/>
      <c r="IH5" s="10"/>
      <c r="II5" s="10"/>
    </row>
    <row r="6" spans="1:243" s="9" customFormat="1" ht="30.75" customHeight="1">
      <c r="A6" s="79" t="s">
        <v>224</v>
      </c>
      <c r="B6" s="79"/>
      <c r="C6" s="79"/>
      <c r="D6" s="79"/>
      <c r="E6" s="79"/>
      <c r="F6" s="79"/>
      <c r="G6" s="79"/>
      <c r="H6" s="79"/>
      <c r="I6" s="79"/>
      <c r="J6" s="79"/>
      <c r="K6" s="79"/>
      <c r="L6" s="79"/>
      <c r="M6" s="79"/>
      <c r="N6" s="79"/>
      <c r="O6" s="79"/>
      <c r="P6" s="79"/>
      <c r="Q6" s="79"/>
      <c r="R6" s="79"/>
      <c r="S6" s="79"/>
      <c r="T6" s="79"/>
      <c r="U6" s="79"/>
      <c r="V6" s="79"/>
      <c r="W6" s="79"/>
      <c r="X6" s="79"/>
      <c r="Y6" s="79"/>
      <c r="Z6" s="79"/>
      <c r="AA6" s="79"/>
      <c r="AB6" s="79"/>
      <c r="AC6" s="79"/>
      <c r="AD6" s="79"/>
      <c r="AE6" s="79"/>
      <c r="AF6" s="79"/>
      <c r="AG6" s="79"/>
      <c r="AH6" s="79"/>
      <c r="AI6" s="79"/>
      <c r="AJ6" s="79"/>
      <c r="AK6" s="79"/>
      <c r="AL6" s="79"/>
      <c r="AM6" s="79"/>
      <c r="AN6" s="79"/>
      <c r="AO6" s="79"/>
      <c r="AP6" s="79"/>
      <c r="AQ6" s="79"/>
      <c r="AR6" s="79"/>
      <c r="AS6" s="79"/>
      <c r="AT6" s="79"/>
      <c r="AU6" s="79"/>
      <c r="AV6" s="79"/>
      <c r="AW6" s="79"/>
      <c r="AX6" s="79"/>
      <c r="AY6" s="79"/>
      <c r="AZ6" s="79"/>
      <c r="BA6" s="79"/>
      <c r="BB6" s="79"/>
      <c r="BC6" s="79"/>
      <c r="IE6" s="10"/>
      <c r="IF6" s="10"/>
      <c r="IG6" s="10"/>
      <c r="IH6" s="10"/>
      <c r="II6" s="10"/>
    </row>
    <row r="7" spans="1:243" s="9" customFormat="1" ht="29.25" customHeight="1" hidden="1">
      <c r="A7" s="80" t="s">
        <v>7</v>
      </c>
      <c r="B7" s="80"/>
      <c r="C7" s="80"/>
      <c r="D7" s="80"/>
      <c r="E7" s="80"/>
      <c r="F7" s="80"/>
      <c r="G7" s="80"/>
      <c r="H7" s="80"/>
      <c r="I7" s="80"/>
      <c r="J7" s="80"/>
      <c r="K7" s="80"/>
      <c r="L7" s="80"/>
      <c r="M7" s="80"/>
      <c r="N7" s="80"/>
      <c r="O7" s="80"/>
      <c r="P7" s="80"/>
      <c r="Q7" s="80"/>
      <c r="R7" s="80"/>
      <c r="S7" s="80"/>
      <c r="T7" s="80"/>
      <c r="U7" s="80"/>
      <c r="V7" s="80"/>
      <c r="W7" s="80"/>
      <c r="X7" s="80"/>
      <c r="Y7" s="80"/>
      <c r="Z7" s="80"/>
      <c r="AA7" s="80"/>
      <c r="AB7" s="80"/>
      <c r="AC7" s="80"/>
      <c r="AD7" s="80"/>
      <c r="AE7" s="80"/>
      <c r="AF7" s="80"/>
      <c r="AG7" s="80"/>
      <c r="AH7" s="80"/>
      <c r="AI7" s="80"/>
      <c r="AJ7" s="80"/>
      <c r="AK7" s="80"/>
      <c r="AL7" s="80"/>
      <c r="AM7" s="80"/>
      <c r="AN7" s="80"/>
      <c r="AO7" s="80"/>
      <c r="AP7" s="80"/>
      <c r="AQ7" s="80"/>
      <c r="AR7" s="80"/>
      <c r="AS7" s="80"/>
      <c r="AT7" s="80"/>
      <c r="AU7" s="80"/>
      <c r="AV7" s="80"/>
      <c r="AW7" s="80"/>
      <c r="AX7" s="80"/>
      <c r="AY7" s="80"/>
      <c r="AZ7" s="80"/>
      <c r="BA7" s="80"/>
      <c r="BB7" s="80"/>
      <c r="BC7" s="80"/>
      <c r="IE7" s="10"/>
      <c r="IF7" s="10"/>
      <c r="IG7" s="10"/>
      <c r="IH7" s="10"/>
      <c r="II7" s="10"/>
    </row>
    <row r="8" spans="1:243" s="12" customFormat="1" ht="58.5" customHeight="1">
      <c r="A8" s="11" t="s">
        <v>50</v>
      </c>
      <c r="B8" s="81"/>
      <c r="C8" s="81"/>
      <c r="D8" s="81"/>
      <c r="E8" s="81"/>
      <c r="F8" s="81"/>
      <c r="G8" s="81"/>
      <c r="H8" s="81"/>
      <c r="I8" s="81"/>
      <c r="J8" s="81"/>
      <c r="K8" s="81"/>
      <c r="L8" s="81"/>
      <c r="M8" s="81"/>
      <c r="N8" s="81"/>
      <c r="O8" s="81"/>
      <c r="P8" s="81"/>
      <c r="Q8" s="81"/>
      <c r="R8" s="81"/>
      <c r="S8" s="81"/>
      <c r="T8" s="81"/>
      <c r="U8" s="81"/>
      <c r="V8" s="81"/>
      <c r="W8" s="81"/>
      <c r="X8" s="81"/>
      <c r="Y8" s="81"/>
      <c r="Z8" s="81"/>
      <c r="AA8" s="81"/>
      <c r="AB8" s="81"/>
      <c r="AC8" s="81"/>
      <c r="AD8" s="81"/>
      <c r="AE8" s="81"/>
      <c r="AF8" s="81"/>
      <c r="AG8" s="81"/>
      <c r="AH8" s="81"/>
      <c r="AI8" s="81"/>
      <c r="AJ8" s="81"/>
      <c r="AK8" s="81"/>
      <c r="AL8" s="81"/>
      <c r="AM8" s="81"/>
      <c r="AN8" s="81"/>
      <c r="AO8" s="81"/>
      <c r="AP8" s="81"/>
      <c r="AQ8" s="81"/>
      <c r="AR8" s="81"/>
      <c r="AS8" s="81"/>
      <c r="AT8" s="81"/>
      <c r="AU8" s="81"/>
      <c r="AV8" s="81"/>
      <c r="AW8" s="81"/>
      <c r="AX8" s="81"/>
      <c r="AY8" s="81"/>
      <c r="AZ8" s="81"/>
      <c r="BA8" s="81"/>
      <c r="BB8" s="81"/>
      <c r="BC8" s="81"/>
      <c r="IE8" s="13"/>
      <c r="IF8" s="13"/>
      <c r="IG8" s="13"/>
      <c r="IH8" s="13"/>
      <c r="II8" s="13"/>
    </row>
    <row r="9" spans="1:243" s="14" customFormat="1" ht="61.5" customHeight="1">
      <c r="A9" s="76" t="s">
        <v>8</v>
      </c>
      <c r="B9" s="76"/>
      <c r="C9" s="76"/>
      <c r="D9" s="76"/>
      <c r="E9" s="76"/>
      <c r="F9" s="76"/>
      <c r="G9" s="76"/>
      <c r="H9" s="76"/>
      <c r="I9" s="76"/>
      <c r="J9" s="76"/>
      <c r="K9" s="76"/>
      <c r="L9" s="76"/>
      <c r="M9" s="76"/>
      <c r="N9" s="76"/>
      <c r="O9" s="76"/>
      <c r="P9" s="76"/>
      <c r="Q9" s="76"/>
      <c r="R9" s="76"/>
      <c r="S9" s="76"/>
      <c r="T9" s="76"/>
      <c r="U9" s="76"/>
      <c r="V9" s="76"/>
      <c r="W9" s="76"/>
      <c r="X9" s="76"/>
      <c r="Y9" s="76"/>
      <c r="Z9" s="76"/>
      <c r="AA9" s="76"/>
      <c r="AB9" s="76"/>
      <c r="AC9" s="76"/>
      <c r="AD9" s="76"/>
      <c r="AE9" s="76"/>
      <c r="AF9" s="76"/>
      <c r="AG9" s="76"/>
      <c r="AH9" s="76"/>
      <c r="AI9" s="76"/>
      <c r="AJ9" s="76"/>
      <c r="AK9" s="76"/>
      <c r="AL9" s="76"/>
      <c r="AM9" s="76"/>
      <c r="AN9" s="76"/>
      <c r="AO9" s="76"/>
      <c r="AP9" s="76"/>
      <c r="AQ9" s="76"/>
      <c r="AR9" s="76"/>
      <c r="AS9" s="76"/>
      <c r="AT9" s="76"/>
      <c r="AU9" s="76"/>
      <c r="AV9" s="76"/>
      <c r="AW9" s="76"/>
      <c r="AX9" s="76"/>
      <c r="AY9" s="76"/>
      <c r="AZ9" s="76"/>
      <c r="BA9" s="76"/>
      <c r="BB9" s="76"/>
      <c r="BC9" s="76"/>
      <c r="IE9" s="15"/>
      <c r="IF9" s="15"/>
      <c r="IG9" s="15"/>
      <c r="IH9" s="15"/>
      <c r="II9" s="15"/>
    </row>
    <row r="10" spans="1:243" s="17" customFormat="1" ht="18.75" customHeight="1">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67.5" customHeight="1">
      <c r="A11" s="16" t="s">
        <v>15</v>
      </c>
      <c r="B11" s="16" t="s">
        <v>16</v>
      </c>
      <c r="C11" s="16" t="s">
        <v>17</v>
      </c>
      <c r="D11" s="16" t="s">
        <v>18</v>
      </c>
      <c r="E11" s="16" t="s">
        <v>19</v>
      </c>
      <c r="F11" s="16" t="s">
        <v>51</v>
      </c>
      <c r="G11" s="16"/>
      <c r="H11" s="16"/>
      <c r="I11" s="16" t="s">
        <v>20</v>
      </c>
      <c r="J11" s="16" t="s">
        <v>21</v>
      </c>
      <c r="K11" s="16" t="s">
        <v>22</v>
      </c>
      <c r="L11" s="16" t="s">
        <v>23</v>
      </c>
      <c r="M11" s="19" t="s">
        <v>24</v>
      </c>
      <c r="N11" s="16" t="s">
        <v>25</v>
      </c>
      <c r="O11" s="16" t="s">
        <v>26</v>
      </c>
      <c r="P11" s="16" t="s">
        <v>27</v>
      </c>
      <c r="Q11" s="16" t="s">
        <v>28</v>
      </c>
      <c r="R11" s="16"/>
      <c r="S11" s="16"/>
      <c r="T11" s="16" t="s">
        <v>29</v>
      </c>
      <c r="U11" s="16" t="s">
        <v>30</v>
      </c>
      <c r="V11" s="16" t="s">
        <v>31</v>
      </c>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20" t="s">
        <v>67</v>
      </c>
      <c r="BB11" s="20" t="s">
        <v>32</v>
      </c>
      <c r="BC11" s="20" t="s">
        <v>33</v>
      </c>
      <c r="IE11" s="18"/>
      <c r="IF11" s="18"/>
      <c r="IG11" s="18"/>
      <c r="IH11" s="18"/>
      <c r="II11" s="18"/>
    </row>
    <row r="12" spans="1:243" s="17" customFormat="1" ht="15">
      <c r="A12" s="16">
        <v>1</v>
      </c>
      <c r="B12" s="16">
        <v>2</v>
      </c>
      <c r="C12" s="49">
        <v>3</v>
      </c>
      <c r="D12" s="57">
        <v>4</v>
      </c>
      <c r="E12" s="57">
        <v>5</v>
      </c>
      <c r="F12" s="57">
        <v>6</v>
      </c>
      <c r="G12" s="57">
        <v>7</v>
      </c>
      <c r="H12" s="57">
        <v>8</v>
      </c>
      <c r="I12" s="57">
        <v>9</v>
      </c>
      <c r="J12" s="57">
        <v>10</v>
      </c>
      <c r="K12" s="57">
        <v>11</v>
      </c>
      <c r="L12" s="57">
        <v>12</v>
      </c>
      <c r="M12" s="57">
        <v>13</v>
      </c>
      <c r="N12" s="57">
        <v>14</v>
      </c>
      <c r="O12" s="57">
        <v>15</v>
      </c>
      <c r="P12" s="57">
        <v>16</v>
      </c>
      <c r="Q12" s="57">
        <v>17</v>
      </c>
      <c r="R12" s="57">
        <v>18</v>
      </c>
      <c r="S12" s="57">
        <v>19</v>
      </c>
      <c r="T12" s="57">
        <v>20</v>
      </c>
      <c r="U12" s="57">
        <v>21</v>
      </c>
      <c r="V12" s="57">
        <v>22</v>
      </c>
      <c r="W12" s="57">
        <v>23</v>
      </c>
      <c r="X12" s="57">
        <v>24</v>
      </c>
      <c r="Y12" s="57">
        <v>25</v>
      </c>
      <c r="Z12" s="57">
        <v>26</v>
      </c>
      <c r="AA12" s="57">
        <v>27</v>
      </c>
      <c r="AB12" s="57">
        <v>28</v>
      </c>
      <c r="AC12" s="57">
        <v>29</v>
      </c>
      <c r="AD12" s="57">
        <v>30</v>
      </c>
      <c r="AE12" s="57">
        <v>31</v>
      </c>
      <c r="AF12" s="57">
        <v>32</v>
      </c>
      <c r="AG12" s="57">
        <v>33</v>
      </c>
      <c r="AH12" s="57">
        <v>34</v>
      </c>
      <c r="AI12" s="57">
        <v>35</v>
      </c>
      <c r="AJ12" s="57">
        <v>36</v>
      </c>
      <c r="AK12" s="57">
        <v>37</v>
      </c>
      <c r="AL12" s="57">
        <v>38</v>
      </c>
      <c r="AM12" s="57">
        <v>39</v>
      </c>
      <c r="AN12" s="57">
        <v>40</v>
      </c>
      <c r="AO12" s="57">
        <v>41</v>
      </c>
      <c r="AP12" s="57">
        <v>42</v>
      </c>
      <c r="AQ12" s="57">
        <v>43</v>
      </c>
      <c r="AR12" s="57">
        <v>44</v>
      </c>
      <c r="AS12" s="57">
        <v>45</v>
      </c>
      <c r="AT12" s="57">
        <v>46</v>
      </c>
      <c r="AU12" s="57">
        <v>47</v>
      </c>
      <c r="AV12" s="57">
        <v>48</v>
      </c>
      <c r="AW12" s="57">
        <v>49</v>
      </c>
      <c r="AX12" s="57">
        <v>50</v>
      </c>
      <c r="AY12" s="57">
        <v>51</v>
      </c>
      <c r="AZ12" s="57">
        <v>52</v>
      </c>
      <c r="BA12" s="57">
        <v>7</v>
      </c>
      <c r="BB12" s="58">
        <v>54</v>
      </c>
      <c r="BC12" s="16">
        <v>8</v>
      </c>
      <c r="IE12" s="18"/>
      <c r="IF12" s="18"/>
      <c r="IG12" s="18"/>
      <c r="IH12" s="18"/>
      <c r="II12" s="18"/>
    </row>
    <row r="13" spans="1:243" s="22" customFormat="1" ht="16.5" customHeight="1">
      <c r="A13" s="66">
        <v>1</v>
      </c>
      <c r="B13" s="71" t="s">
        <v>68</v>
      </c>
      <c r="C13" s="39" t="s">
        <v>55</v>
      </c>
      <c r="D13" s="73"/>
      <c r="E13" s="74"/>
      <c r="F13" s="74"/>
      <c r="G13" s="74"/>
      <c r="H13" s="74"/>
      <c r="I13" s="74"/>
      <c r="J13" s="74"/>
      <c r="K13" s="74"/>
      <c r="L13" s="74"/>
      <c r="M13" s="74"/>
      <c r="N13" s="74"/>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5"/>
      <c r="IA13" s="22">
        <v>1</v>
      </c>
      <c r="IB13" s="22" t="s">
        <v>68</v>
      </c>
      <c r="IC13" s="22" t="s">
        <v>55</v>
      </c>
      <c r="IE13" s="23"/>
      <c r="IF13" s="23" t="s">
        <v>34</v>
      </c>
      <c r="IG13" s="23" t="s">
        <v>35</v>
      </c>
      <c r="IH13" s="23">
        <v>10</v>
      </c>
      <c r="II13" s="23" t="s">
        <v>36</v>
      </c>
    </row>
    <row r="14" spans="1:243" s="22" customFormat="1" ht="157.5" customHeight="1">
      <c r="A14" s="66">
        <v>1.01</v>
      </c>
      <c r="B14" s="71" t="s">
        <v>76</v>
      </c>
      <c r="C14" s="39" t="s">
        <v>56</v>
      </c>
      <c r="D14" s="68">
        <v>0.22</v>
      </c>
      <c r="E14" s="69" t="s">
        <v>64</v>
      </c>
      <c r="F14" s="70">
        <v>8560.98</v>
      </c>
      <c r="G14" s="40"/>
      <c r="H14" s="24"/>
      <c r="I14" s="47" t="s">
        <v>38</v>
      </c>
      <c r="J14" s="48">
        <f>IF(I14="Less(-)",-1,1)</f>
        <v>1</v>
      </c>
      <c r="K14" s="24" t="s">
        <v>39</v>
      </c>
      <c r="L14" s="24" t="s">
        <v>4</v>
      </c>
      <c r="M14" s="41"/>
      <c r="N14" s="24"/>
      <c r="O14" s="24"/>
      <c r="P14" s="46"/>
      <c r="Q14" s="24"/>
      <c r="R14" s="24"/>
      <c r="S14" s="46"/>
      <c r="T14" s="46"/>
      <c r="U14" s="46"/>
      <c r="V14" s="46"/>
      <c r="W14" s="46"/>
      <c r="X14" s="46"/>
      <c r="Y14" s="46"/>
      <c r="Z14" s="46"/>
      <c r="AA14" s="46"/>
      <c r="AB14" s="46"/>
      <c r="AC14" s="46"/>
      <c r="AD14" s="46"/>
      <c r="AE14" s="46"/>
      <c r="AF14" s="46"/>
      <c r="AG14" s="46"/>
      <c r="AH14" s="46"/>
      <c r="AI14" s="46"/>
      <c r="AJ14" s="46"/>
      <c r="AK14" s="46"/>
      <c r="AL14" s="46"/>
      <c r="AM14" s="46"/>
      <c r="AN14" s="46"/>
      <c r="AO14" s="46"/>
      <c r="AP14" s="46"/>
      <c r="AQ14" s="46"/>
      <c r="AR14" s="46"/>
      <c r="AS14" s="46"/>
      <c r="AT14" s="46"/>
      <c r="AU14" s="46"/>
      <c r="AV14" s="46"/>
      <c r="AW14" s="46"/>
      <c r="AX14" s="46"/>
      <c r="AY14" s="46"/>
      <c r="AZ14" s="59"/>
      <c r="BA14" s="42">
        <f>ROUND(total_amount_ba($B$2,$D$2,D14,F14,J14,K14,M14),0)</f>
        <v>1883</v>
      </c>
      <c r="BB14" s="60">
        <f>BA14+SUM(N14:AZ14)</f>
        <v>1883</v>
      </c>
      <c r="BC14" s="56" t="str">
        <f>SpellNumber(L14,BB14)</f>
        <v>INR  One Thousand Eight Hundred &amp; Eighty Three  Only</v>
      </c>
      <c r="IA14" s="22">
        <v>1.01</v>
      </c>
      <c r="IB14" s="22" t="s">
        <v>76</v>
      </c>
      <c r="IC14" s="22" t="s">
        <v>56</v>
      </c>
      <c r="ID14" s="22">
        <v>0.22</v>
      </c>
      <c r="IE14" s="23" t="s">
        <v>64</v>
      </c>
      <c r="IF14" s="23" t="s">
        <v>40</v>
      </c>
      <c r="IG14" s="23" t="s">
        <v>35</v>
      </c>
      <c r="IH14" s="23">
        <v>123.223</v>
      </c>
      <c r="II14" s="23" t="s">
        <v>37</v>
      </c>
    </row>
    <row r="15" spans="1:243" s="22" customFormat="1" ht="42.75">
      <c r="A15" s="66">
        <v>1.02</v>
      </c>
      <c r="B15" s="67" t="s">
        <v>69</v>
      </c>
      <c r="C15" s="39" t="s">
        <v>57</v>
      </c>
      <c r="D15" s="73"/>
      <c r="E15" s="74"/>
      <c r="F15" s="74"/>
      <c r="G15" s="74"/>
      <c r="H15" s="74"/>
      <c r="I15" s="74"/>
      <c r="J15" s="74"/>
      <c r="K15" s="74"/>
      <c r="L15" s="74"/>
      <c r="M15" s="74"/>
      <c r="N15" s="74"/>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5"/>
      <c r="IA15" s="22">
        <v>1.02</v>
      </c>
      <c r="IB15" s="22" t="s">
        <v>69</v>
      </c>
      <c r="IC15" s="22" t="s">
        <v>57</v>
      </c>
      <c r="IE15" s="23"/>
      <c r="IF15" s="23" t="s">
        <v>41</v>
      </c>
      <c r="IG15" s="23" t="s">
        <v>42</v>
      </c>
      <c r="IH15" s="23">
        <v>213</v>
      </c>
      <c r="II15" s="23" t="s">
        <v>37</v>
      </c>
    </row>
    <row r="16" spans="1:243" s="22" customFormat="1" ht="28.5">
      <c r="A16" s="66">
        <v>1.03</v>
      </c>
      <c r="B16" s="67" t="s">
        <v>88</v>
      </c>
      <c r="C16" s="39" t="s">
        <v>150</v>
      </c>
      <c r="D16" s="68">
        <v>3.5</v>
      </c>
      <c r="E16" s="69" t="s">
        <v>52</v>
      </c>
      <c r="F16" s="70">
        <v>607.67</v>
      </c>
      <c r="G16" s="40"/>
      <c r="H16" s="24"/>
      <c r="I16" s="47" t="s">
        <v>38</v>
      </c>
      <c r="J16" s="48">
        <f>IF(I16="Less(-)",-1,1)</f>
        <v>1</v>
      </c>
      <c r="K16" s="24" t="s">
        <v>39</v>
      </c>
      <c r="L16" s="24" t="s">
        <v>4</v>
      </c>
      <c r="M16" s="41"/>
      <c r="N16" s="24"/>
      <c r="O16" s="24"/>
      <c r="P16" s="46"/>
      <c r="Q16" s="24"/>
      <c r="R16" s="24"/>
      <c r="S16" s="46"/>
      <c r="T16" s="46"/>
      <c r="U16" s="46"/>
      <c r="V16" s="46"/>
      <c r="W16" s="46"/>
      <c r="X16" s="46"/>
      <c r="Y16" s="46"/>
      <c r="Z16" s="46"/>
      <c r="AA16" s="46"/>
      <c r="AB16" s="46"/>
      <c r="AC16" s="46"/>
      <c r="AD16" s="46"/>
      <c r="AE16" s="46"/>
      <c r="AF16" s="46"/>
      <c r="AG16" s="46"/>
      <c r="AH16" s="46"/>
      <c r="AI16" s="46"/>
      <c r="AJ16" s="46"/>
      <c r="AK16" s="46"/>
      <c r="AL16" s="46"/>
      <c r="AM16" s="46"/>
      <c r="AN16" s="46"/>
      <c r="AO16" s="46"/>
      <c r="AP16" s="46"/>
      <c r="AQ16" s="46"/>
      <c r="AR16" s="46"/>
      <c r="AS16" s="46"/>
      <c r="AT16" s="46"/>
      <c r="AU16" s="46"/>
      <c r="AV16" s="46"/>
      <c r="AW16" s="46"/>
      <c r="AX16" s="46"/>
      <c r="AY16" s="46"/>
      <c r="AZ16" s="59"/>
      <c r="BA16" s="42">
        <f>ROUND(total_amount_ba($B$2,$D$2,D16,F16,J16,K16,M16),0)</f>
        <v>2127</v>
      </c>
      <c r="BB16" s="60">
        <f>BA16+SUM(N16:AZ16)</f>
        <v>2127</v>
      </c>
      <c r="BC16" s="56" t="str">
        <f>SpellNumber(L16,BB16)</f>
        <v>INR  Two Thousand One Hundred &amp; Twenty Seven  Only</v>
      </c>
      <c r="IA16" s="22">
        <v>1.03</v>
      </c>
      <c r="IB16" s="22" t="s">
        <v>88</v>
      </c>
      <c r="IC16" s="22" t="s">
        <v>150</v>
      </c>
      <c r="ID16" s="22">
        <v>3.5</v>
      </c>
      <c r="IE16" s="23" t="s">
        <v>52</v>
      </c>
      <c r="IF16" s="23"/>
      <c r="IG16" s="23"/>
      <c r="IH16" s="23"/>
      <c r="II16" s="23"/>
    </row>
    <row r="17" spans="1:243" s="22" customFormat="1" ht="71.25">
      <c r="A17" s="66">
        <v>1.04</v>
      </c>
      <c r="B17" s="67" t="s">
        <v>70</v>
      </c>
      <c r="C17" s="39" t="s">
        <v>58</v>
      </c>
      <c r="D17" s="73"/>
      <c r="E17" s="74"/>
      <c r="F17" s="74"/>
      <c r="G17" s="74"/>
      <c r="H17" s="74"/>
      <c r="I17" s="74"/>
      <c r="J17" s="74"/>
      <c r="K17" s="74"/>
      <c r="L17" s="74"/>
      <c r="M17" s="74"/>
      <c r="N17" s="74"/>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5"/>
      <c r="IA17" s="22">
        <v>1.04</v>
      </c>
      <c r="IB17" s="22" t="s">
        <v>70</v>
      </c>
      <c r="IC17" s="22" t="s">
        <v>58</v>
      </c>
      <c r="IE17" s="23"/>
      <c r="IF17" s="23"/>
      <c r="IG17" s="23"/>
      <c r="IH17" s="23"/>
      <c r="II17" s="23"/>
    </row>
    <row r="18" spans="1:243" s="22" customFormat="1" ht="28.5">
      <c r="A18" s="66">
        <v>1.05</v>
      </c>
      <c r="B18" s="67" t="s">
        <v>71</v>
      </c>
      <c r="C18" s="39" t="s">
        <v>151</v>
      </c>
      <c r="D18" s="68">
        <v>26</v>
      </c>
      <c r="E18" s="69" t="s">
        <v>66</v>
      </c>
      <c r="F18" s="70">
        <v>73.21</v>
      </c>
      <c r="G18" s="40"/>
      <c r="H18" s="24"/>
      <c r="I18" s="47" t="s">
        <v>38</v>
      </c>
      <c r="J18" s="48">
        <f>IF(I18="Less(-)",-1,1)</f>
        <v>1</v>
      </c>
      <c r="K18" s="24" t="s">
        <v>39</v>
      </c>
      <c r="L18" s="24" t="s">
        <v>4</v>
      </c>
      <c r="M18" s="41"/>
      <c r="N18" s="24"/>
      <c r="O18" s="24"/>
      <c r="P18" s="46"/>
      <c r="Q18" s="24"/>
      <c r="R18" s="24"/>
      <c r="S18" s="46"/>
      <c r="T18" s="46"/>
      <c r="U18" s="46"/>
      <c r="V18" s="46"/>
      <c r="W18" s="46"/>
      <c r="X18" s="46"/>
      <c r="Y18" s="46"/>
      <c r="Z18" s="46"/>
      <c r="AA18" s="46"/>
      <c r="AB18" s="46"/>
      <c r="AC18" s="46"/>
      <c r="AD18" s="46"/>
      <c r="AE18" s="46"/>
      <c r="AF18" s="46"/>
      <c r="AG18" s="46"/>
      <c r="AH18" s="46"/>
      <c r="AI18" s="46"/>
      <c r="AJ18" s="46"/>
      <c r="AK18" s="46"/>
      <c r="AL18" s="46"/>
      <c r="AM18" s="46"/>
      <c r="AN18" s="46"/>
      <c r="AO18" s="46"/>
      <c r="AP18" s="46"/>
      <c r="AQ18" s="46"/>
      <c r="AR18" s="46"/>
      <c r="AS18" s="46"/>
      <c r="AT18" s="46"/>
      <c r="AU18" s="46"/>
      <c r="AV18" s="46"/>
      <c r="AW18" s="46"/>
      <c r="AX18" s="46"/>
      <c r="AY18" s="46"/>
      <c r="AZ18" s="59"/>
      <c r="BA18" s="42">
        <f>ROUND(total_amount_ba($B$2,$D$2,D18,F18,J18,K18,M18),0)</f>
        <v>1903</v>
      </c>
      <c r="BB18" s="60">
        <f>BA18+SUM(N18:AZ18)</f>
        <v>1903</v>
      </c>
      <c r="BC18" s="56" t="str">
        <f>SpellNumber(L18,BB18)</f>
        <v>INR  One Thousand Nine Hundred &amp; Three  Only</v>
      </c>
      <c r="IA18" s="22">
        <v>1.05</v>
      </c>
      <c r="IB18" s="22" t="s">
        <v>71</v>
      </c>
      <c r="IC18" s="22" t="s">
        <v>151</v>
      </c>
      <c r="ID18" s="22">
        <v>26</v>
      </c>
      <c r="IE18" s="23" t="s">
        <v>66</v>
      </c>
      <c r="IF18" s="23"/>
      <c r="IG18" s="23"/>
      <c r="IH18" s="23"/>
      <c r="II18" s="23"/>
    </row>
    <row r="19" spans="1:243" s="22" customFormat="1" ht="15.75">
      <c r="A19" s="66">
        <v>2.01</v>
      </c>
      <c r="B19" s="67" t="s">
        <v>72</v>
      </c>
      <c r="C19" s="39" t="s">
        <v>152</v>
      </c>
      <c r="D19" s="73"/>
      <c r="E19" s="74"/>
      <c r="F19" s="74"/>
      <c r="G19" s="74"/>
      <c r="H19" s="74"/>
      <c r="I19" s="74"/>
      <c r="J19" s="74"/>
      <c r="K19" s="74"/>
      <c r="L19" s="74"/>
      <c r="M19" s="74"/>
      <c r="N19" s="74"/>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5"/>
      <c r="IA19" s="22">
        <v>2.01</v>
      </c>
      <c r="IB19" s="22" t="s">
        <v>72</v>
      </c>
      <c r="IC19" s="22" t="s">
        <v>152</v>
      </c>
      <c r="IE19" s="23"/>
      <c r="IF19" s="23"/>
      <c r="IG19" s="23"/>
      <c r="IH19" s="23"/>
      <c r="II19" s="23"/>
    </row>
    <row r="20" spans="1:243" s="22" customFormat="1" ht="30.75" customHeight="1">
      <c r="A20" s="66">
        <v>2.02</v>
      </c>
      <c r="B20" s="67" t="s">
        <v>77</v>
      </c>
      <c r="C20" s="39" t="s">
        <v>59</v>
      </c>
      <c r="D20" s="73"/>
      <c r="E20" s="74"/>
      <c r="F20" s="74"/>
      <c r="G20" s="74"/>
      <c r="H20" s="74"/>
      <c r="I20" s="74"/>
      <c r="J20" s="74"/>
      <c r="K20" s="74"/>
      <c r="L20" s="74"/>
      <c r="M20" s="74"/>
      <c r="N20" s="74"/>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5"/>
      <c r="IA20" s="22">
        <v>2.02</v>
      </c>
      <c r="IB20" s="22" t="s">
        <v>77</v>
      </c>
      <c r="IC20" s="22" t="s">
        <v>59</v>
      </c>
      <c r="IE20" s="23"/>
      <c r="IF20" s="23" t="s">
        <v>34</v>
      </c>
      <c r="IG20" s="23" t="s">
        <v>43</v>
      </c>
      <c r="IH20" s="23">
        <v>10</v>
      </c>
      <c r="II20" s="23" t="s">
        <v>37</v>
      </c>
    </row>
    <row r="21" spans="1:243" s="22" customFormat="1" ht="28.5">
      <c r="A21" s="66">
        <v>2.03</v>
      </c>
      <c r="B21" s="67" t="s">
        <v>78</v>
      </c>
      <c r="C21" s="39" t="s">
        <v>153</v>
      </c>
      <c r="D21" s="68">
        <v>1.6</v>
      </c>
      <c r="E21" s="69" t="s">
        <v>52</v>
      </c>
      <c r="F21" s="70">
        <v>817.27</v>
      </c>
      <c r="G21" s="40"/>
      <c r="H21" s="24"/>
      <c r="I21" s="47" t="s">
        <v>38</v>
      </c>
      <c r="J21" s="48">
        <f>IF(I21="Less(-)",-1,1)</f>
        <v>1</v>
      </c>
      <c r="K21" s="24" t="s">
        <v>39</v>
      </c>
      <c r="L21" s="24" t="s">
        <v>4</v>
      </c>
      <c r="M21" s="41"/>
      <c r="N21" s="24"/>
      <c r="O21" s="24"/>
      <c r="P21" s="46"/>
      <c r="Q21" s="24"/>
      <c r="R21" s="24"/>
      <c r="S21" s="46"/>
      <c r="T21" s="46"/>
      <c r="U21" s="46"/>
      <c r="V21" s="46"/>
      <c r="W21" s="46"/>
      <c r="X21" s="46"/>
      <c r="Y21" s="46"/>
      <c r="Z21" s="46"/>
      <c r="AA21" s="46"/>
      <c r="AB21" s="46"/>
      <c r="AC21" s="46"/>
      <c r="AD21" s="46"/>
      <c r="AE21" s="46"/>
      <c r="AF21" s="46"/>
      <c r="AG21" s="46"/>
      <c r="AH21" s="46"/>
      <c r="AI21" s="46"/>
      <c r="AJ21" s="46"/>
      <c r="AK21" s="46"/>
      <c r="AL21" s="46"/>
      <c r="AM21" s="46"/>
      <c r="AN21" s="46"/>
      <c r="AO21" s="46"/>
      <c r="AP21" s="46"/>
      <c r="AQ21" s="46"/>
      <c r="AR21" s="46"/>
      <c r="AS21" s="46"/>
      <c r="AT21" s="46"/>
      <c r="AU21" s="46"/>
      <c r="AV21" s="46"/>
      <c r="AW21" s="46"/>
      <c r="AX21" s="46"/>
      <c r="AY21" s="46"/>
      <c r="AZ21" s="59"/>
      <c r="BA21" s="42">
        <f>ROUND(total_amount_ba($B$2,$D$2,D21,F21,J21,K21,M21),0)</f>
        <v>1308</v>
      </c>
      <c r="BB21" s="60">
        <f>BA21+SUM(N21:AZ21)</f>
        <v>1308</v>
      </c>
      <c r="BC21" s="56" t="str">
        <f>SpellNumber(L21,BB21)</f>
        <v>INR  One Thousand Three Hundred &amp; Eight  Only</v>
      </c>
      <c r="IA21" s="22">
        <v>2.03</v>
      </c>
      <c r="IB21" s="22" t="s">
        <v>78</v>
      </c>
      <c r="IC21" s="22" t="s">
        <v>153</v>
      </c>
      <c r="ID21" s="22">
        <v>1.6</v>
      </c>
      <c r="IE21" s="23" t="s">
        <v>52</v>
      </c>
      <c r="IF21" s="23"/>
      <c r="IG21" s="23"/>
      <c r="IH21" s="23"/>
      <c r="II21" s="23"/>
    </row>
    <row r="22" spans="1:243" s="22" customFormat="1" ht="15.75">
      <c r="A22" s="66">
        <v>3</v>
      </c>
      <c r="B22" s="67" t="s">
        <v>89</v>
      </c>
      <c r="C22" s="39" t="s">
        <v>60</v>
      </c>
      <c r="D22" s="73"/>
      <c r="E22" s="74"/>
      <c r="F22" s="74"/>
      <c r="G22" s="74"/>
      <c r="H22" s="74"/>
      <c r="I22" s="74"/>
      <c r="J22" s="74"/>
      <c r="K22" s="74"/>
      <c r="L22" s="74"/>
      <c r="M22" s="74"/>
      <c r="N22" s="74"/>
      <c r="O22" s="74"/>
      <c r="P22" s="74"/>
      <c r="Q22" s="74"/>
      <c r="R22" s="74"/>
      <c r="S22" s="74"/>
      <c r="T22" s="74"/>
      <c r="U22" s="74"/>
      <c r="V22" s="74"/>
      <c r="W22" s="74"/>
      <c r="X22" s="74"/>
      <c r="Y22" s="74"/>
      <c r="Z22" s="74"/>
      <c r="AA22" s="74"/>
      <c r="AB22" s="74"/>
      <c r="AC22" s="74"/>
      <c r="AD22" s="74"/>
      <c r="AE22" s="74"/>
      <c r="AF22" s="74"/>
      <c r="AG22" s="74"/>
      <c r="AH22" s="74"/>
      <c r="AI22" s="74"/>
      <c r="AJ22" s="74"/>
      <c r="AK22" s="74"/>
      <c r="AL22" s="74"/>
      <c r="AM22" s="74"/>
      <c r="AN22" s="74"/>
      <c r="AO22" s="74"/>
      <c r="AP22" s="74"/>
      <c r="AQ22" s="74"/>
      <c r="AR22" s="74"/>
      <c r="AS22" s="74"/>
      <c r="AT22" s="74"/>
      <c r="AU22" s="74"/>
      <c r="AV22" s="74"/>
      <c r="AW22" s="74"/>
      <c r="AX22" s="74"/>
      <c r="AY22" s="74"/>
      <c r="AZ22" s="74"/>
      <c r="BA22" s="74"/>
      <c r="BB22" s="74"/>
      <c r="BC22" s="75"/>
      <c r="IA22" s="22">
        <v>3</v>
      </c>
      <c r="IB22" s="22" t="s">
        <v>89</v>
      </c>
      <c r="IC22" s="22" t="s">
        <v>60</v>
      </c>
      <c r="IE22" s="23"/>
      <c r="IF22" s="23" t="s">
        <v>40</v>
      </c>
      <c r="IG22" s="23" t="s">
        <v>35</v>
      </c>
      <c r="IH22" s="23">
        <v>123.223</v>
      </c>
      <c r="II22" s="23" t="s">
        <v>37</v>
      </c>
    </row>
    <row r="23" spans="1:243" s="22" customFormat="1" ht="213.75">
      <c r="A23" s="66">
        <v>3.01</v>
      </c>
      <c r="B23" s="67" t="s">
        <v>90</v>
      </c>
      <c r="C23" s="39" t="s">
        <v>154</v>
      </c>
      <c r="D23" s="73"/>
      <c r="E23" s="74"/>
      <c r="F23" s="74"/>
      <c r="G23" s="74"/>
      <c r="H23" s="74"/>
      <c r="I23" s="74"/>
      <c r="J23" s="74"/>
      <c r="K23" s="74"/>
      <c r="L23" s="74"/>
      <c r="M23" s="74"/>
      <c r="N23" s="74"/>
      <c r="O23" s="74"/>
      <c r="P23" s="74"/>
      <c r="Q23" s="74"/>
      <c r="R23" s="74"/>
      <c r="S23" s="74"/>
      <c r="T23" s="74"/>
      <c r="U23" s="74"/>
      <c r="V23" s="74"/>
      <c r="W23" s="74"/>
      <c r="X23" s="74"/>
      <c r="Y23" s="74"/>
      <c r="Z23" s="74"/>
      <c r="AA23" s="74"/>
      <c r="AB23" s="74"/>
      <c r="AC23" s="74"/>
      <c r="AD23" s="74"/>
      <c r="AE23" s="74"/>
      <c r="AF23" s="74"/>
      <c r="AG23" s="74"/>
      <c r="AH23" s="74"/>
      <c r="AI23" s="74"/>
      <c r="AJ23" s="74"/>
      <c r="AK23" s="74"/>
      <c r="AL23" s="74"/>
      <c r="AM23" s="74"/>
      <c r="AN23" s="74"/>
      <c r="AO23" s="74"/>
      <c r="AP23" s="74"/>
      <c r="AQ23" s="74"/>
      <c r="AR23" s="74"/>
      <c r="AS23" s="74"/>
      <c r="AT23" s="74"/>
      <c r="AU23" s="74"/>
      <c r="AV23" s="74"/>
      <c r="AW23" s="74"/>
      <c r="AX23" s="74"/>
      <c r="AY23" s="74"/>
      <c r="AZ23" s="74"/>
      <c r="BA23" s="74"/>
      <c r="BB23" s="74"/>
      <c r="BC23" s="75"/>
      <c r="IA23" s="22">
        <v>3.01</v>
      </c>
      <c r="IB23" s="22" t="s">
        <v>90</v>
      </c>
      <c r="IC23" s="22" t="s">
        <v>154</v>
      </c>
      <c r="IE23" s="23"/>
      <c r="IF23" s="23" t="s">
        <v>44</v>
      </c>
      <c r="IG23" s="23" t="s">
        <v>45</v>
      </c>
      <c r="IH23" s="23">
        <v>10</v>
      </c>
      <c r="II23" s="23" t="s">
        <v>37</v>
      </c>
    </row>
    <row r="24" spans="1:243" s="22" customFormat="1" ht="15.75">
      <c r="A24" s="66">
        <v>3.02</v>
      </c>
      <c r="B24" s="67" t="s">
        <v>91</v>
      </c>
      <c r="C24" s="39" t="s">
        <v>155</v>
      </c>
      <c r="D24" s="73"/>
      <c r="E24" s="74"/>
      <c r="F24" s="74"/>
      <c r="G24" s="74"/>
      <c r="H24" s="74"/>
      <c r="I24" s="74"/>
      <c r="J24" s="74"/>
      <c r="K24" s="74"/>
      <c r="L24" s="74"/>
      <c r="M24" s="74"/>
      <c r="N24" s="74"/>
      <c r="O24" s="74"/>
      <c r="P24" s="74"/>
      <c r="Q24" s="74"/>
      <c r="R24" s="74"/>
      <c r="S24" s="74"/>
      <c r="T24" s="74"/>
      <c r="U24" s="74"/>
      <c r="V24" s="74"/>
      <c r="W24" s="74"/>
      <c r="X24" s="74"/>
      <c r="Y24" s="74"/>
      <c r="Z24" s="74"/>
      <c r="AA24" s="74"/>
      <c r="AB24" s="74"/>
      <c r="AC24" s="74"/>
      <c r="AD24" s="74"/>
      <c r="AE24" s="74"/>
      <c r="AF24" s="74"/>
      <c r="AG24" s="74"/>
      <c r="AH24" s="74"/>
      <c r="AI24" s="74"/>
      <c r="AJ24" s="74"/>
      <c r="AK24" s="74"/>
      <c r="AL24" s="74"/>
      <c r="AM24" s="74"/>
      <c r="AN24" s="74"/>
      <c r="AO24" s="74"/>
      <c r="AP24" s="74"/>
      <c r="AQ24" s="74"/>
      <c r="AR24" s="74"/>
      <c r="AS24" s="74"/>
      <c r="AT24" s="74"/>
      <c r="AU24" s="74"/>
      <c r="AV24" s="74"/>
      <c r="AW24" s="74"/>
      <c r="AX24" s="74"/>
      <c r="AY24" s="74"/>
      <c r="AZ24" s="74"/>
      <c r="BA24" s="74"/>
      <c r="BB24" s="74"/>
      <c r="BC24" s="75"/>
      <c r="IA24" s="22">
        <v>3.02</v>
      </c>
      <c r="IB24" s="22" t="s">
        <v>91</v>
      </c>
      <c r="IC24" s="22" t="s">
        <v>155</v>
      </c>
      <c r="IE24" s="23"/>
      <c r="IF24" s="23"/>
      <c r="IG24" s="23"/>
      <c r="IH24" s="23"/>
      <c r="II24" s="23"/>
    </row>
    <row r="25" spans="1:243" s="22" customFormat="1" ht="28.5">
      <c r="A25" s="66">
        <v>3.03</v>
      </c>
      <c r="B25" s="67" t="s">
        <v>92</v>
      </c>
      <c r="C25" s="39" t="s">
        <v>156</v>
      </c>
      <c r="D25" s="68">
        <v>3.2</v>
      </c>
      <c r="E25" s="69" t="s">
        <v>52</v>
      </c>
      <c r="F25" s="70">
        <v>3513.94</v>
      </c>
      <c r="G25" s="40"/>
      <c r="H25" s="24"/>
      <c r="I25" s="47" t="s">
        <v>38</v>
      </c>
      <c r="J25" s="48">
        <f>IF(I25="Less(-)",-1,1)</f>
        <v>1</v>
      </c>
      <c r="K25" s="24" t="s">
        <v>39</v>
      </c>
      <c r="L25" s="24" t="s">
        <v>4</v>
      </c>
      <c r="M25" s="41"/>
      <c r="N25" s="24"/>
      <c r="O25" s="24"/>
      <c r="P25" s="46"/>
      <c r="Q25" s="24"/>
      <c r="R25" s="24"/>
      <c r="S25" s="46"/>
      <c r="T25" s="46"/>
      <c r="U25" s="46"/>
      <c r="V25" s="46"/>
      <c r="W25" s="46"/>
      <c r="X25" s="46"/>
      <c r="Y25" s="46"/>
      <c r="Z25" s="46"/>
      <c r="AA25" s="46"/>
      <c r="AB25" s="46"/>
      <c r="AC25" s="46"/>
      <c r="AD25" s="46"/>
      <c r="AE25" s="46"/>
      <c r="AF25" s="46"/>
      <c r="AG25" s="46"/>
      <c r="AH25" s="46"/>
      <c r="AI25" s="46"/>
      <c r="AJ25" s="46"/>
      <c r="AK25" s="46"/>
      <c r="AL25" s="46"/>
      <c r="AM25" s="46"/>
      <c r="AN25" s="46"/>
      <c r="AO25" s="46"/>
      <c r="AP25" s="46"/>
      <c r="AQ25" s="46"/>
      <c r="AR25" s="46"/>
      <c r="AS25" s="46"/>
      <c r="AT25" s="46"/>
      <c r="AU25" s="46"/>
      <c r="AV25" s="46"/>
      <c r="AW25" s="46"/>
      <c r="AX25" s="46"/>
      <c r="AY25" s="46"/>
      <c r="AZ25" s="59"/>
      <c r="BA25" s="42">
        <f>ROUND(total_amount_ba($B$2,$D$2,D25,F25,J25,K25,M25),0)</f>
        <v>11245</v>
      </c>
      <c r="BB25" s="60">
        <f>BA25+SUM(N25:AZ25)</f>
        <v>11245</v>
      </c>
      <c r="BC25" s="56" t="str">
        <f>SpellNumber(L25,BB25)</f>
        <v>INR  Eleven Thousand Two Hundred &amp; Forty Five  Only</v>
      </c>
      <c r="IA25" s="22">
        <v>3.03</v>
      </c>
      <c r="IB25" s="22" t="s">
        <v>92</v>
      </c>
      <c r="IC25" s="22" t="s">
        <v>156</v>
      </c>
      <c r="ID25" s="22">
        <v>3.2</v>
      </c>
      <c r="IE25" s="23" t="s">
        <v>52</v>
      </c>
      <c r="IF25" s="23" t="s">
        <v>41</v>
      </c>
      <c r="IG25" s="23" t="s">
        <v>42</v>
      </c>
      <c r="IH25" s="23">
        <v>213</v>
      </c>
      <c r="II25" s="23" t="s">
        <v>37</v>
      </c>
    </row>
    <row r="26" spans="1:243" s="22" customFormat="1" ht="128.25">
      <c r="A26" s="66">
        <v>3.04</v>
      </c>
      <c r="B26" s="67" t="s">
        <v>93</v>
      </c>
      <c r="C26" s="39" t="s">
        <v>157</v>
      </c>
      <c r="D26" s="68">
        <v>3</v>
      </c>
      <c r="E26" s="69" t="s">
        <v>65</v>
      </c>
      <c r="F26" s="70">
        <v>644.05</v>
      </c>
      <c r="G26" s="40"/>
      <c r="H26" s="24"/>
      <c r="I26" s="47" t="s">
        <v>38</v>
      </c>
      <c r="J26" s="48">
        <f>IF(I26="Less(-)",-1,1)</f>
        <v>1</v>
      </c>
      <c r="K26" s="24" t="s">
        <v>39</v>
      </c>
      <c r="L26" s="24" t="s">
        <v>4</v>
      </c>
      <c r="M26" s="41"/>
      <c r="N26" s="24"/>
      <c r="O26" s="24"/>
      <c r="P26" s="46"/>
      <c r="Q26" s="24"/>
      <c r="R26" s="24"/>
      <c r="S26" s="46"/>
      <c r="T26" s="46"/>
      <c r="U26" s="46"/>
      <c r="V26" s="46"/>
      <c r="W26" s="46"/>
      <c r="X26" s="46"/>
      <c r="Y26" s="46"/>
      <c r="Z26" s="46"/>
      <c r="AA26" s="46"/>
      <c r="AB26" s="46"/>
      <c r="AC26" s="46"/>
      <c r="AD26" s="46"/>
      <c r="AE26" s="46"/>
      <c r="AF26" s="46"/>
      <c r="AG26" s="46"/>
      <c r="AH26" s="46"/>
      <c r="AI26" s="46"/>
      <c r="AJ26" s="46"/>
      <c r="AK26" s="46"/>
      <c r="AL26" s="46"/>
      <c r="AM26" s="46"/>
      <c r="AN26" s="46"/>
      <c r="AO26" s="46"/>
      <c r="AP26" s="46"/>
      <c r="AQ26" s="46"/>
      <c r="AR26" s="46"/>
      <c r="AS26" s="46"/>
      <c r="AT26" s="46"/>
      <c r="AU26" s="46"/>
      <c r="AV26" s="46"/>
      <c r="AW26" s="46"/>
      <c r="AX26" s="46"/>
      <c r="AY26" s="46"/>
      <c r="AZ26" s="59"/>
      <c r="BA26" s="42">
        <f>ROUND(total_amount_ba($B$2,$D$2,D26,F26,J26,K26,M26),0)</f>
        <v>1932</v>
      </c>
      <c r="BB26" s="60">
        <f>BA26+SUM(N26:AZ26)</f>
        <v>1932</v>
      </c>
      <c r="BC26" s="56" t="str">
        <f>SpellNumber(L26,BB26)</f>
        <v>INR  One Thousand Nine Hundred &amp; Thirty Two  Only</v>
      </c>
      <c r="IA26" s="22">
        <v>3.04</v>
      </c>
      <c r="IB26" s="22" t="s">
        <v>93</v>
      </c>
      <c r="IC26" s="22" t="s">
        <v>157</v>
      </c>
      <c r="ID26" s="22">
        <v>3</v>
      </c>
      <c r="IE26" s="23" t="s">
        <v>65</v>
      </c>
      <c r="IF26" s="23"/>
      <c r="IG26" s="23"/>
      <c r="IH26" s="23"/>
      <c r="II26" s="23"/>
    </row>
    <row r="27" spans="1:243" s="22" customFormat="1" ht="213.75">
      <c r="A27" s="66">
        <v>3.05</v>
      </c>
      <c r="B27" s="67" t="s">
        <v>94</v>
      </c>
      <c r="C27" s="39" t="s">
        <v>158</v>
      </c>
      <c r="D27" s="68">
        <v>9</v>
      </c>
      <c r="E27" s="69" t="s">
        <v>52</v>
      </c>
      <c r="F27" s="70">
        <v>903.37</v>
      </c>
      <c r="G27" s="40"/>
      <c r="H27" s="24"/>
      <c r="I27" s="47" t="s">
        <v>38</v>
      </c>
      <c r="J27" s="48">
        <f>IF(I27="Less(-)",-1,1)</f>
        <v>1</v>
      </c>
      <c r="K27" s="24" t="s">
        <v>39</v>
      </c>
      <c r="L27" s="24" t="s">
        <v>4</v>
      </c>
      <c r="M27" s="41"/>
      <c r="N27" s="24"/>
      <c r="O27" s="24"/>
      <c r="P27" s="46"/>
      <c r="Q27" s="24"/>
      <c r="R27" s="24"/>
      <c r="S27" s="46"/>
      <c r="T27" s="46"/>
      <c r="U27" s="46"/>
      <c r="V27" s="46"/>
      <c r="W27" s="46"/>
      <c r="X27" s="46"/>
      <c r="Y27" s="46"/>
      <c r="Z27" s="46"/>
      <c r="AA27" s="46"/>
      <c r="AB27" s="46"/>
      <c r="AC27" s="46"/>
      <c r="AD27" s="46"/>
      <c r="AE27" s="46"/>
      <c r="AF27" s="46"/>
      <c r="AG27" s="46"/>
      <c r="AH27" s="46"/>
      <c r="AI27" s="46"/>
      <c r="AJ27" s="46"/>
      <c r="AK27" s="46"/>
      <c r="AL27" s="46"/>
      <c r="AM27" s="46"/>
      <c r="AN27" s="46"/>
      <c r="AO27" s="46"/>
      <c r="AP27" s="46"/>
      <c r="AQ27" s="46"/>
      <c r="AR27" s="46"/>
      <c r="AS27" s="46"/>
      <c r="AT27" s="46"/>
      <c r="AU27" s="46"/>
      <c r="AV27" s="46"/>
      <c r="AW27" s="46"/>
      <c r="AX27" s="46"/>
      <c r="AY27" s="46"/>
      <c r="AZ27" s="59"/>
      <c r="BA27" s="42">
        <f>ROUND(total_amount_ba($B$2,$D$2,D27,F27,J27,K27,M27),0)</f>
        <v>8130</v>
      </c>
      <c r="BB27" s="60">
        <f>BA27+SUM(N27:AZ27)</f>
        <v>8130</v>
      </c>
      <c r="BC27" s="56" t="str">
        <f>SpellNumber(L27,BB27)</f>
        <v>INR  Eight Thousand One Hundred &amp; Thirty  Only</v>
      </c>
      <c r="IA27" s="22">
        <v>3.05</v>
      </c>
      <c r="IB27" s="22" t="s">
        <v>94</v>
      </c>
      <c r="IC27" s="22" t="s">
        <v>158</v>
      </c>
      <c r="ID27" s="22">
        <v>9</v>
      </c>
      <c r="IE27" s="23" t="s">
        <v>52</v>
      </c>
      <c r="IF27" s="23"/>
      <c r="IG27" s="23"/>
      <c r="IH27" s="23"/>
      <c r="II27" s="23"/>
    </row>
    <row r="28" spans="1:243" s="22" customFormat="1" ht="15.75">
      <c r="A28" s="66">
        <v>4</v>
      </c>
      <c r="B28" s="67" t="s">
        <v>79</v>
      </c>
      <c r="C28" s="39" t="s">
        <v>159</v>
      </c>
      <c r="D28" s="73"/>
      <c r="E28" s="74"/>
      <c r="F28" s="74"/>
      <c r="G28" s="74"/>
      <c r="H28" s="74"/>
      <c r="I28" s="74"/>
      <c r="J28" s="74"/>
      <c r="K28" s="74"/>
      <c r="L28" s="74"/>
      <c r="M28" s="74"/>
      <c r="N28" s="74"/>
      <c r="O28" s="74"/>
      <c r="P28" s="74"/>
      <c r="Q28" s="74"/>
      <c r="R28" s="74"/>
      <c r="S28" s="74"/>
      <c r="T28" s="74"/>
      <c r="U28" s="74"/>
      <c r="V28" s="74"/>
      <c r="W28" s="74"/>
      <c r="X28" s="74"/>
      <c r="Y28" s="74"/>
      <c r="Z28" s="74"/>
      <c r="AA28" s="74"/>
      <c r="AB28" s="74"/>
      <c r="AC28" s="74"/>
      <c r="AD28" s="74"/>
      <c r="AE28" s="74"/>
      <c r="AF28" s="74"/>
      <c r="AG28" s="74"/>
      <c r="AH28" s="74"/>
      <c r="AI28" s="74"/>
      <c r="AJ28" s="74"/>
      <c r="AK28" s="74"/>
      <c r="AL28" s="74"/>
      <c r="AM28" s="74"/>
      <c r="AN28" s="74"/>
      <c r="AO28" s="74"/>
      <c r="AP28" s="74"/>
      <c r="AQ28" s="74"/>
      <c r="AR28" s="74"/>
      <c r="AS28" s="74"/>
      <c r="AT28" s="74"/>
      <c r="AU28" s="74"/>
      <c r="AV28" s="74"/>
      <c r="AW28" s="74"/>
      <c r="AX28" s="74"/>
      <c r="AY28" s="74"/>
      <c r="AZ28" s="74"/>
      <c r="BA28" s="74"/>
      <c r="BB28" s="74"/>
      <c r="BC28" s="75"/>
      <c r="IA28" s="22">
        <v>4</v>
      </c>
      <c r="IB28" s="22" t="s">
        <v>79</v>
      </c>
      <c r="IC28" s="22" t="s">
        <v>159</v>
      </c>
      <c r="IE28" s="23"/>
      <c r="IF28" s="23"/>
      <c r="IG28" s="23"/>
      <c r="IH28" s="23"/>
      <c r="II28" s="23"/>
    </row>
    <row r="29" spans="1:243" s="22" customFormat="1" ht="114">
      <c r="A29" s="66">
        <v>4.01</v>
      </c>
      <c r="B29" s="67" t="s">
        <v>95</v>
      </c>
      <c r="C29" s="39" t="s">
        <v>160</v>
      </c>
      <c r="D29" s="73"/>
      <c r="E29" s="74"/>
      <c r="F29" s="74"/>
      <c r="G29" s="74"/>
      <c r="H29" s="74"/>
      <c r="I29" s="74"/>
      <c r="J29" s="74"/>
      <c r="K29" s="74"/>
      <c r="L29" s="74"/>
      <c r="M29" s="74"/>
      <c r="N29" s="74"/>
      <c r="O29" s="74"/>
      <c r="P29" s="74"/>
      <c r="Q29" s="74"/>
      <c r="R29" s="74"/>
      <c r="S29" s="74"/>
      <c r="T29" s="74"/>
      <c r="U29" s="74"/>
      <c r="V29" s="74"/>
      <c r="W29" s="74"/>
      <c r="X29" s="74"/>
      <c r="Y29" s="74"/>
      <c r="Z29" s="74"/>
      <c r="AA29" s="74"/>
      <c r="AB29" s="74"/>
      <c r="AC29" s="74"/>
      <c r="AD29" s="74"/>
      <c r="AE29" s="74"/>
      <c r="AF29" s="74"/>
      <c r="AG29" s="74"/>
      <c r="AH29" s="74"/>
      <c r="AI29" s="74"/>
      <c r="AJ29" s="74"/>
      <c r="AK29" s="74"/>
      <c r="AL29" s="74"/>
      <c r="AM29" s="74"/>
      <c r="AN29" s="74"/>
      <c r="AO29" s="74"/>
      <c r="AP29" s="74"/>
      <c r="AQ29" s="74"/>
      <c r="AR29" s="74"/>
      <c r="AS29" s="74"/>
      <c r="AT29" s="74"/>
      <c r="AU29" s="74"/>
      <c r="AV29" s="74"/>
      <c r="AW29" s="74"/>
      <c r="AX29" s="74"/>
      <c r="AY29" s="74"/>
      <c r="AZ29" s="74"/>
      <c r="BA29" s="74"/>
      <c r="BB29" s="74"/>
      <c r="BC29" s="75"/>
      <c r="IA29" s="22">
        <v>4.01</v>
      </c>
      <c r="IB29" s="22" t="s">
        <v>95</v>
      </c>
      <c r="IC29" s="22" t="s">
        <v>160</v>
      </c>
      <c r="IE29" s="23"/>
      <c r="IF29" s="23"/>
      <c r="IG29" s="23"/>
      <c r="IH29" s="23"/>
      <c r="II29" s="23"/>
    </row>
    <row r="30" spans="1:243" s="22" customFormat="1" ht="28.5">
      <c r="A30" s="66">
        <v>4.02</v>
      </c>
      <c r="B30" s="67" t="s">
        <v>96</v>
      </c>
      <c r="C30" s="39" t="s">
        <v>61</v>
      </c>
      <c r="D30" s="68">
        <v>0.012</v>
      </c>
      <c r="E30" s="69" t="s">
        <v>64</v>
      </c>
      <c r="F30" s="70">
        <v>92351.77</v>
      </c>
      <c r="G30" s="40"/>
      <c r="H30" s="24"/>
      <c r="I30" s="47" t="s">
        <v>38</v>
      </c>
      <c r="J30" s="48">
        <f>IF(I30="Less(-)",-1,1)</f>
        <v>1</v>
      </c>
      <c r="K30" s="24" t="s">
        <v>39</v>
      </c>
      <c r="L30" s="24" t="s">
        <v>4</v>
      </c>
      <c r="M30" s="41"/>
      <c r="N30" s="24"/>
      <c r="O30" s="24"/>
      <c r="P30" s="46"/>
      <c r="Q30" s="24"/>
      <c r="R30" s="24"/>
      <c r="S30" s="46"/>
      <c r="T30" s="46"/>
      <c r="U30" s="46"/>
      <c r="V30" s="46"/>
      <c r="W30" s="46"/>
      <c r="X30" s="46"/>
      <c r="Y30" s="46"/>
      <c r="Z30" s="46"/>
      <c r="AA30" s="46"/>
      <c r="AB30" s="46"/>
      <c r="AC30" s="46"/>
      <c r="AD30" s="46"/>
      <c r="AE30" s="46"/>
      <c r="AF30" s="46"/>
      <c r="AG30" s="46"/>
      <c r="AH30" s="46"/>
      <c r="AI30" s="46"/>
      <c r="AJ30" s="46"/>
      <c r="AK30" s="46"/>
      <c r="AL30" s="46"/>
      <c r="AM30" s="46"/>
      <c r="AN30" s="46"/>
      <c r="AO30" s="46"/>
      <c r="AP30" s="46"/>
      <c r="AQ30" s="46"/>
      <c r="AR30" s="46"/>
      <c r="AS30" s="46"/>
      <c r="AT30" s="46"/>
      <c r="AU30" s="46"/>
      <c r="AV30" s="46"/>
      <c r="AW30" s="46"/>
      <c r="AX30" s="46"/>
      <c r="AY30" s="46"/>
      <c r="AZ30" s="59"/>
      <c r="BA30" s="42">
        <f>ROUND(total_amount_ba($B$2,$D$2,D30,F30,J30,K30,M30),0)</f>
        <v>1108</v>
      </c>
      <c r="BB30" s="60">
        <f>BA30+SUM(N30:AZ30)</f>
        <v>1108</v>
      </c>
      <c r="BC30" s="56" t="str">
        <f>SpellNumber(L30,BB30)</f>
        <v>INR  One Thousand One Hundred &amp; Eight  Only</v>
      </c>
      <c r="IA30" s="22">
        <v>4.02</v>
      </c>
      <c r="IB30" s="22" t="s">
        <v>96</v>
      </c>
      <c r="IC30" s="22" t="s">
        <v>61</v>
      </c>
      <c r="ID30" s="22">
        <v>0.012</v>
      </c>
      <c r="IE30" s="23" t="s">
        <v>64</v>
      </c>
      <c r="IF30" s="23"/>
      <c r="IG30" s="23"/>
      <c r="IH30" s="23"/>
      <c r="II30" s="23"/>
    </row>
    <row r="31" spans="1:243" s="22" customFormat="1" ht="128.25">
      <c r="A31" s="66">
        <v>4.03</v>
      </c>
      <c r="B31" s="67" t="s">
        <v>97</v>
      </c>
      <c r="C31" s="39" t="s">
        <v>161</v>
      </c>
      <c r="D31" s="73"/>
      <c r="E31" s="74"/>
      <c r="F31" s="74"/>
      <c r="G31" s="74"/>
      <c r="H31" s="74"/>
      <c r="I31" s="74"/>
      <c r="J31" s="74"/>
      <c r="K31" s="74"/>
      <c r="L31" s="74"/>
      <c r="M31" s="74"/>
      <c r="N31" s="74"/>
      <c r="O31" s="74"/>
      <c r="P31" s="74"/>
      <c r="Q31" s="74"/>
      <c r="R31" s="74"/>
      <c r="S31" s="74"/>
      <c r="T31" s="74"/>
      <c r="U31" s="74"/>
      <c r="V31" s="74"/>
      <c r="W31" s="74"/>
      <c r="X31" s="74"/>
      <c r="Y31" s="74"/>
      <c r="Z31" s="74"/>
      <c r="AA31" s="74"/>
      <c r="AB31" s="74"/>
      <c r="AC31" s="74"/>
      <c r="AD31" s="74"/>
      <c r="AE31" s="74"/>
      <c r="AF31" s="74"/>
      <c r="AG31" s="74"/>
      <c r="AH31" s="74"/>
      <c r="AI31" s="74"/>
      <c r="AJ31" s="74"/>
      <c r="AK31" s="74"/>
      <c r="AL31" s="74"/>
      <c r="AM31" s="74"/>
      <c r="AN31" s="74"/>
      <c r="AO31" s="74"/>
      <c r="AP31" s="74"/>
      <c r="AQ31" s="74"/>
      <c r="AR31" s="74"/>
      <c r="AS31" s="74"/>
      <c r="AT31" s="74"/>
      <c r="AU31" s="74"/>
      <c r="AV31" s="74"/>
      <c r="AW31" s="74"/>
      <c r="AX31" s="74"/>
      <c r="AY31" s="74"/>
      <c r="AZ31" s="74"/>
      <c r="BA31" s="74"/>
      <c r="BB31" s="74"/>
      <c r="BC31" s="75"/>
      <c r="IA31" s="22">
        <v>4.03</v>
      </c>
      <c r="IB31" s="22" t="s">
        <v>97</v>
      </c>
      <c r="IC31" s="22" t="s">
        <v>161</v>
      </c>
      <c r="IE31" s="23"/>
      <c r="IF31" s="23"/>
      <c r="IG31" s="23"/>
      <c r="IH31" s="23"/>
      <c r="II31" s="23"/>
    </row>
    <row r="32" spans="1:243" s="22" customFormat="1" ht="42.75">
      <c r="A32" s="66">
        <v>4.04</v>
      </c>
      <c r="B32" s="67" t="s">
        <v>98</v>
      </c>
      <c r="C32" s="39" t="s">
        <v>162</v>
      </c>
      <c r="D32" s="68">
        <v>4.4</v>
      </c>
      <c r="E32" s="69" t="s">
        <v>52</v>
      </c>
      <c r="F32" s="70">
        <v>1654.27</v>
      </c>
      <c r="G32" s="40"/>
      <c r="H32" s="24"/>
      <c r="I32" s="47" t="s">
        <v>38</v>
      </c>
      <c r="J32" s="48">
        <f>IF(I32="Less(-)",-1,1)</f>
        <v>1</v>
      </c>
      <c r="K32" s="24" t="s">
        <v>39</v>
      </c>
      <c r="L32" s="24" t="s">
        <v>4</v>
      </c>
      <c r="M32" s="41"/>
      <c r="N32" s="24"/>
      <c r="O32" s="24"/>
      <c r="P32" s="46"/>
      <c r="Q32" s="24"/>
      <c r="R32" s="24"/>
      <c r="S32" s="46"/>
      <c r="T32" s="46"/>
      <c r="U32" s="46"/>
      <c r="V32" s="46"/>
      <c r="W32" s="46"/>
      <c r="X32" s="46"/>
      <c r="Y32" s="46"/>
      <c r="Z32" s="46"/>
      <c r="AA32" s="46"/>
      <c r="AB32" s="46"/>
      <c r="AC32" s="46"/>
      <c r="AD32" s="46"/>
      <c r="AE32" s="46"/>
      <c r="AF32" s="46"/>
      <c r="AG32" s="46"/>
      <c r="AH32" s="46"/>
      <c r="AI32" s="46"/>
      <c r="AJ32" s="46"/>
      <c r="AK32" s="46"/>
      <c r="AL32" s="46"/>
      <c r="AM32" s="46"/>
      <c r="AN32" s="46"/>
      <c r="AO32" s="46"/>
      <c r="AP32" s="46"/>
      <c r="AQ32" s="46"/>
      <c r="AR32" s="46"/>
      <c r="AS32" s="46"/>
      <c r="AT32" s="46"/>
      <c r="AU32" s="46"/>
      <c r="AV32" s="46"/>
      <c r="AW32" s="46"/>
      <c r="AX32" s="46"/>
      <c r="AY32" s="46"/>
      <c r="AZ32" s="59"/>
      <c r="BA32" s="42">
        <f>ROUND(total_amount_ba($B$2,$D$2,D32,F32,J32,K32,M32),0)</f>
        <v>7279</v>
      </c>
      <c r="BB32" s="60">
        <f>BA32+SUM(N32:AZ32)</f>
        <v>7279</v>
      </c>
      <c r="BC32" s="56" t="str">
        <f>SpellNumber(L32,BB32)</f>
        <v>INR  Seven Thousand Two Hundred &amp; Seventy Nine  Only</v>
      </c>
      <c r="IA32" s="22">
        <v>4.04</v>
      </c>
      <c r="IB32" s="22" t="s">
        <v>98</v>
      </c>
      <c r="IC32" s="22" t="s">
        <v>162</v>
      </c>
      <c r="ID32" s="22">
        <v>4.4</v>
      </c>
      <c r="IE32" s="23" t="s">
        <v>52</v>
      </c>
      <c r="IF32" s="23"/>
      <c r="IG32" s="23"/>
      <c r="IH32" s="23"/>
      <c r="II32" s="23"/>
    </row>
    <row r="33" spans="1:243" s="22" customFormat="1" ht="24.75" customHeight="1">
      <c r="A33" s="66">
        <v>4.05</v>
      </c>
      <c r="B33" s="67" t="s">
        <v>99</v>
      </c>
      <c r="C33" s="39" t="s">
        <v>163</v>
      </c>
      <c r="D33" s="68">
        <v>4.4</v>
      </c>
      <c r="E33" s="69" t="s">
        <v>52</v>
      </c>
      <c r="F33" s="70">
        <v>82.11</v>
      </c>
      <c r="G33" s="40"/>
      <c r="H33" s="24"/>
      <c r="I33" s="47" t="s">
        <v>38</v>
      </c>
      <c r="J33" s="48">
        <f>IF(I33="Less(-)",-1,1)</f>
        <v>1</v>
      </c>
      <c r="K33" s="24" t="s">
        <v>39</v>
      </c>
      <c r="L33" s="24" t="s">
        <v>4</v>
      </c>
      <c r="M33" s="41"/>
      <c r="N33" s="24"/>
      <c r="O33" s="24"/>
      <c r="P33" s="46"/>
      <c r="Q33" s="24"/>
      <c r="R33" s="24"/>
      <c r="S33" s="46"/>
      <c r="T33" s="46"/>
      <c r="U33" s="46"/>
      <c r="V33" s="46"/>
      <c r="W33" s="46"/>
      <c r="X33" s="46"/>
      <c r="Y33" s="46"/>
      <c r="Z33" s="46"/>
      <c r="AA33" s="46"/>
      <c r="AB33" s="46"/>
      <c r="AC33" s="46"/>
      <c r="AD33" s="46"/>
      <c r="AE33" s="46"/>
      <c r="AF33" s="46"/>
      <c r="AG33" s="46"/>
      <c r="AH33" s="46"/>
      <c r="AI33" s="46"/>
      <c r="AJ33" s="46"/>
      <c r="AK33" s="46"/>
      <c r="AL33" s="46"/>
      <c r="AM33" s="46"/>
      <c r="AN33" s="46"/>
      <c r="AO33" s="46"/>
      <c r="AP33" s="46"/>
      <c r="AQ33" s="46"/>
      <c r="AR33" s="46"/>
      <c r="AS33" s="46"/>
      <c r="AT33" s="46"/>
      <c r="AU33" s="46"/>
      <c r="AV33" s="46"/>
      <c r="AW33" s="46"/>
      <c r="AX33" s="46"/>
      <c r="AY33" s="46"/>
      <c r="AZ33" s="59"/>
      <c r="BA33" s="42">
        <f>ROUND(total_amount_ba($B$2,$D$2,D33,F33,J33,K33,M33),0)</f>
        <v>361</v>
      </c>
      <c r="BB33" s="60">
        <f>BA33+SUM(N33:AZ33)</f>
        <v>361</v>
      </c>
      <c r="BC33" s="56" t="str">
        <f>SpellNumber(L33,BB33)</f>
        <v>INR  Three Hundred &amp; Sixty One  Only</v>
      </c>
      <c r="IA33" s="22">
        <v>4.05</v>
      </c>
      <c r="IB33" s="22" t="s">
        <v>99</v>
      </c>
      <c r="IC33" s="22" t="s">
        <v>163</v>
      </c>
      <c r="ID33" s="22">
        <v>4.4</v>
      </c>
      <c r="IE33" s="23" t="s">
        <v>52</v>
      </c>
      <c r="IF33" s="23"/>
      <c r="IG33" s="23"/>
      <c r="IH33" s="23"/>
      <c r="II33" s="23"/>
    </row>
    <row r="34" spans="1:243" s="22" customFormat="1" ht="42.75" customHeight="1">
      <c r="A34" s="66">
        <v>4.06</v>
      </c>
      <c r="B34" s="67" t="s">
        <v>81</v>
      </c>
      <c r="C34" s="39" t="s">
        <v>164</v>
      </c>
      <c r="D34" s="73"/>
      <c r="E34" s="74"/>
      <c r="F34" s="74"/>
      <c r="G34" s="74"/>
      <c r="H34" s="74"/>
      <c r="I34" s="74"/>
      <c r="J34" s="74"/>
      <c r="K34" s="74"/>
      <c r="L34" s="74"/>
      <c r="M34" s="74"/>
      <c r="N34" s="74"/>
      <c r="O34" s="74"/>
      <c r="P34" s="74"/>
      <c r="Q34" s="74"/>
      <c r="R34" s="74"/>
      <c r="S34" s="74"/>
      <c r="T34" s="74"/>
      <c r="U34" s="74"/>
      <c r="V34" s="74"/>
      <c r="W34" s="74"/>
      <c r="X34" s="74"/>
      <c r="Y34" s="74"/>
      <c r="Z34" s="74"/>
      <c r="AA34" s="74"/>
      <c r="AB34" s="74"/>
      <c r="AC34" s="74"/>
      <c r="AD34" s="74"/>
      <c r="AE34" s="74"/>
      <c r="AF34" s="74"/>
      <c r="AG34" s="74"/>
      <c r="AH34" s="74"/>
      <c r="AI34" s="74"/>
      <c r="AJ34" s="74"/>
      <c r="AK34" s="74"/>
      <c r="AL34" s="74"/>
      <c r="AM34" s="74"/>
      <c r="AN34" s="74"/>
      <c r="AO34" s="74"/>
      <c r="AP34" s="74"/>
      <c r="AQ34" s="74"/>
      <c r="AR34" s="74"/>
      <c r="AS34" s="74"/>
      <c r="AT34" s="74"/>
      <c r="AU34" s="74"/>
      <c r="AV34" s="74"/>
      <c r="AW34" s="74"/>
      <c r="AX34" s="74"/>
      <c r="AY34" s="74"/>
      <c r="AZ34" s="74"/>
      <c r="BA34" s="74"/>
      <c r="BB34" s="74"/>
      <c r="BC34" s="75"/>
      <c r="IA34" s="22">
        <v>4.06</v>
      </c>
      <c r="IB34" s="22" t="s">
        <v>81</v>
      </c>
      <c r="IC34" s="22" t="s">
        <v>164</v>
      </c>
      <c r="IE34" s="23"/>
      <c r="IF34" s="23"/>
      <c r="IG34" s="23"/>
      <c r="IH34" s="23"/>
      <c r="II34" s="23"/>
    </row>
    <row r="35" spans="1:243" s="22" customFormat="1" ht="19.5" customHeight="1">
      <c r="A35" s="66">
        <v>4.07</v>
      </c>
      <c r="B35" s="67" t="s">
        <v>82</v>
      </c>
      <c r="C35" s="39" t="s">
        <v>165</v>
      </c>
      <c r="D35" s="68">
        <v>12</v>
      </c>
      <c r="E35" s="69" t="s">
        <v>65</v>
      </c>
      <c r="F35" s="70">
        <v>45.06</v>
      </c>
      <c r="G35" s="40"/>
      <c r="H35" s="24"/>
      <c r="I35" s="47" t="s">
        <v>38</v>
      </c>
      <c r="J35" s="48">
        <f>IF(I35="Less(-)",-1,1)</f>
        <v>1</v>
      </c>
      <c r="K35" s="24" t="s">
        <v>39</v>
      </c>
      <c r="L35" s="24" t="s">
        <v>4</v>
      </c>
      <c r="M35" s="41"/>
      <c r="N35" s="24"/>
      <c r="O35" s="24"/>
      <c r="P35" s="46"/>
      <c r="Q35" s="24"/>
      <c r="R35" s="24"/>
      <c r="S35" s="46"/>
      <c r="T35" s="46"/>
      <c r="U35" s="46"/>
      <c r="V35" s="46"/>
      <c r="W35" s="46"/>
      <c r="X35" s="46"/>
      <c r="Y35" s="46"/>
      <c r="Z35" s="46"/>
      <c r="AA35" s="46"/>
      <c r="AB35" s="46"/>
      <c r="AC35" s="46"/>
      <c r="AD35" s="46"/>
      <c r="AE35" s="46"/>
      <c r="AF35" s="46"/>
      <c r="AG35" s="46"/>
      <c r="AH35" s="46"/>
      <c r="AI35" s="46"/>
      <c r="AJ35" s="46"/>
      <c r="AK35" s="46"/>
      <c r="AL35" s="46"/>
      <c r="AM35" s="46"/>
      <c r="AN35" s="46"/>
      <c r="AO35" s="46"/>
      <c r="AP35" s="46"/>
      <c r="AQ35" s="46"/>
      <c r="AR35" s="46"/>
      <c r="AS35" s="46"/>
      <c r="AT35" s="46"/>
      <c r="AU35" s="46"/>
      <c r="AV35" s="46"/>
      <c r="AW35" s="46"/>
      <c r="AX35" s="46"/>
      <c r="AY35" s="46"/>
      <c r="AZ35" s="59"/>
      <c r="BA35" s="42">
        <f>ROUND(total_amount_ba($B$2,$D$2,D35,F35,J35,K35,M35),0)</f>
        <v>541</v>
      </c>
      <c r="BB35" s="60">
        <f>BA35+SUM(N35:AZ35)</f>
        <v>541</v>
      </c>
      <c r="BC35" s="56" t="str">
        <f>SpellNumber(L35,BB35)</f>
        <v>INR  Five Hundred &amp; Forty One  Only</v>
      </c>
      <c r="IA35" s="22">
        <v>4.07</v>
      </c>
      <c r="IB35" s="22" t="s">
        <v>82</v>
      </c>
      <c r="IC35" s="22" t="s">
        <v>165</v>
      </c>
      <c r="ID35" s="22">
        <v>12</v>
      </c>
      <c r="IE35" s="23" t="s">
        <v>65</v>
      </c>
      <c r="IF35" s="23"/>
      <c r="IG35" s="23"/>
      <c r="IH35" s="23"/>
      <c r="II35" s="23"/>
    </row>
    <row r="36" spans="1:243" s="22" customFormat="1" ht="30.75" customHeight="1">
      <c r="A36" s="66">
        <v>4.08</v>
      </c>
      <c r="B36" s="67" t="s">
        <v>100</v>
      </c>
      <c r="C36" s="39" t="s">
        <v>166</v>
      </c>
      <c r="D36" s="68">
        <v>3</v>
      </c>
      <c r="E36" s="69" t="s">
        <v>65</v>
      </c>
      <c r="F36" s="70">
        <v>879.87</v>
      </c>
      <c r="G36" s="40"/>
      <c r="H36" s="24"/>
      <c r="I36" s="47" t="s">
        <v>38</v>
      </c>
      <c r="J36" s="48">
        <f>IF(I36="Less(-)",-1,1)</f>
        <v>1</v>
      </c>
      <c r="K36" s="24" t="s">
        <v>39</v>
      </c>
      <c r="L36" s="24" t="s">
        <v>4</v>
      </c>
      <c r="M36" s="41"/>
      <c r="N36" s="24"/>
      <c r="O36" s="24"/>
      <c r="P36" s="46"/>
      <c r="Q36" s="24"/>
      <c r="R36" s="24"/>
      <c r="S36" s="46"/>
      <c r="T36" s="46"/>
      <c r="U36" s="46"/>
      <c r="V36" s="46"/>
      <c r="W36" s="46"/>
      <c r="X36" s="46"/>
      <c r="Y36" s="46"/>
      <c r="Z36" s="46"/>
      <c r="AA36" s="46"/>
      <c r="AB36" s="46"/>
      <c r="AC36" s="46"/>
      <c r="AD36" s="46"/>
      <c r="AE36" s="46"/>
      <c r="AF36" s="46"/>
      <c r="AG36" s="46"/>
      <c r="AH36" s="46"/>
      <c r="AI36" s="46"/>
      <c r="AJ36" s="46"/>
      <c r="AK36" s="46"/>
      <c r="AL36" s="46"/>
      <c r="AM36" s="46"/>
      <c r="AN36" s="46"/>
      <c r="AO36" s="46"/>
      <c r="AP36" s="46"/>
      <c r="AQ36" s="46"/>
      <c r="AR36" s="46"/>
      <c r="AS36" s="46"/>
      <c r="AT36" s="46"/>
      <c r="AU36" s="46"/>
      <c r="AV36" s="46"/>
      <c r="AW36" s="46"/>
      <c r="AX36" s="46"/>
      <c r="AY36" s="46"/>
      <c r="AZ36" s="59"/>
      <c r="BA36" s="42">
        <f>ROUND(total_amount_ba($B$2,$D$2,D36,F36,J36,K36,M36),0)</f>
        <v>2640</v>
      </c>
      <c r="BB36" s="60">
        <f>BA36+SUM(N36:AZ36)</f>
        <v>2640</v>
      </c>
      <c r="BC36" s="56" t="str">
        <f>SpellNumber(L36,BB36)</f>
        <v>INR  Two Thousand Six Hundred &amp; Forty  Only</v>
      </c>
      <c r="IA36" s="22">
        <v>4.08</v>
      </c>
      <c r="IB36" s="22" t="s">
        <v>100</v>
      </c>
      <c r="IC36" s="22" t="s">
        <v>166</v>
      </c>
      <c r="ID36" s="22">
        <v>3</v>
      </c>
      <c r="IE36" s="23" t="s">
        <v>65</v>
      </c>
      <c r="IF36" s="23"/>
      <c r="IG36" s="23"/>
      <c r="IH36" s="23"/>
      <c r="II36" s="23"/>
    </row>
    <row r="37" spans="1:243" s="22" customFormat="1" ht="99.75">
      <c r="A37" s="66">
        <v>4.09</v>
      </c>
      <c r="B37" s="67" t="s">
        <v>101</v>
      </c>
      <c r="C37" s="39" t="s">
        <v>62</v>
      </c>
      <c r="D37" s="73"/>
      <c r="E37" s="74"/>
      <c r="F37" s="74"/>
      <c r="G37" s="74"/>
      <c r="H37" s="74"/>
      <c r="I37" s="74"/>
      <c r="J37" s="74"/>
      <c r="K37" s="74"/>
      <c r="L37" s="74"/>
      <c r="M37" s="74"/>
      <c r="N37" s="74"/>
      <c r="O37" s="74"/>
      <c r="P37" s="74"/>
      <c r="Q37" s="74"/>
      <c r="R37" s="74"/>
      <c r="S37" s="74"/>
      <c r="T37" s="74"/>
      <c r="U37" s="74"/>
      <c r="V37" s="74"/>
      <c r="W37" s="74"/>
      <c r="X37" s="74"/>
      <c r="Y37" s="74"/>
      <c r="Z37" s="74"/>
      <c r="AA37" s="74"/>
      <c r="AB37" s="74"/>
      <c r="AC37" s="74"/>
      <c r="AD37" s="74"/>
      <c r="AE37" s="74"/>
      <c r="AF37" s="74"/>
      <c r="AG37" s="74"/>
      <c r="AH37" s="74"/>
      <c r="AI37" s="74"/>
      <c r="AJ37" s="74"/>
      <c r="AK37" s="74"/>
      <c r="AL37" s="74"/>
      <c r="AM37" s="74"/>
      <c r="AN37" s="74"/>
      <c r="AO37" s="74"/>
      <c r="AP37" s="74"/>
      <c r="AQ37" s="74"/>
      <c r="AR37" s="74"/>
      <c r="AS37" s="74"/>
      <c r="AT37" s="74"/>
      <c r="AU37" s="74"/>
      <c r="AV37" s="74"/>
      <c r="AW37" s="74"/>
      <c r="AX37" s="74"/>
      <c r="AY37" s="74"/>
      <c r="AZ37" s="74"/>
      <c r="BA37" s="74"/>
      <c r="BB37" s="74"/>
      <c r="BC37" s="75"/>
      <c r="IA37" s="22">
        <v>4.09</v>
      </c>
      <c r="IB37" s="22" t="s">
        <v>101</v>
      </c>
      <c r="IC37" s="22" t="s">
        <v>62</v>
      </c>
      <c r="IE37" s="23"/>
      <c r="IF37" s="23"/>
      <c r="IG37" s="23"/>
      <c r="IH37" s="23"/>
      <c r="II37" s="23"/>
    </row>
    <row r="38" spans="1:243" s="22" customFormat="1" ht="28.5">
      <c r="A38" s="70">
        <v>4.1</v>
      </c>
      <c r="B38" s="67" t="s">
        <v>102</v>
      </c>
      <c r="C38" s="39" t="s">
        <v>63</v>
      </c>
      <c r="D38" s="68">
        <v>3</v>
      </c>
      <c r="E38" s="69" t="s">
        <v>65</v>
      </c>
      <c r="F38" s="70">
        <v>225.47</v>
      </c>
      <c r="G38" s="40"/>
      <c r="H38" s="24"/>
      <c r="I38" s="47" t="s">
        <v>38</v>
      </c>
      <c r="J38" s="48">
        <f>IF(I38="Less(-)",-1,1)</f>
        <v>1</v>
      </c>
      <c r="K38" s="24" t="s">
        <v>39</v>
      </c>
      <c r="L38" s="24" t="s">
        <v>4</v>
      </c>
      <c r="M38" s="41"/>
      <c r="N38" s="24"/>
      <c r="O38" s="24"/>
      <c r="P38" s="46"/>
      <c r="Q38" s="24"/>
      <c r="R38" s="24"/>
      <c r="S38" s="46"/>
      <c r="T38" s="46"/>
      <c r="U38" s="46"/>
      <c r="V38" s="46"/>
      <c r="W38" s="46"/>
      <c r="X38" s="46"/>
      <c r="Y38" s="46"/>
      <c r="Z38" s="46"/>
      <c r="AA38" s="46"/>
      <c r="AB38" s="46"/>
      <c r="AC38" s="46"/>
      <c r="AD38" s="46"/>
      <c r="AE38" s="46"/>
      <c r="AF38" s="46"/>
      <c r="AG38" s="46"/>
      <c r="AH38" s="46"/>
      <c r="AI38" s="46"/>
      <c r="AJ38" s="46"/>
      <c r="AK38" s="46"/>
      <c r="AL38" s="46"/>
      <c r="AM38" s="46"/>
      <c r="AN38" s="46"/>
      <c r="AO38" s="46"/>
      <c r="AP38" s="46"/>
      <c r="AQ38" s="46"/>
      <c r="AR38" s="46"/>
      <c r="AS38" s="46"/>
      <c r="AT38" s="46"/>
      <c r="AU38" s="46"/>
      <c r="AV38" s="46"/>
      <c r="AW38" s="46"/>
      <c r="AX38" s="46"/>
      <c r="AY38" s="46"/>
      <c r="AZ38" s="59"/>
      <c r="BA38" s="42">
        <f>ROUND(total_amount_ba($B$2,$D$2,D38,F38,J38,K38,M38),0)</f>
        <v>676</v>
      </c>
      <c r="BB38" s="60">
        <f>BA38+SUM(N38:AZ38)</f>
        <v>676</v>
      </c>
      <c r="BC38" s="56" t="str">
        <f>SpellNumber(L38,BB38)</f>
        <v>INR  Six Hundred &amp; Seventy Six  Only</v>
      </c>
      <c r="IA38" s="22">
        <v>4.1</v>
      </c>
      <c r="IB38" s="22" t="s">
        <v>102</v>
      </c>
      <c r="IC38" s="22" t="s">
        <v>63</v>
      </c>
      <c r="ID38" s="22">
        <v>3</v>
      </c>
      <c r="IE38" s="23" t="s">
        <v>65</v>
      </c>
      <c r="IF38" s="23"/>
      <c r="IG38" s="23"/>
      <c r="IH38" s="23"/>
      <c r="II38" s="23"/>
    </row>
    <row r="39" spans="1:243" s="22" customFormat="1" ht="85.5">
      <c r="A39" s="66">
        <v>4.11</v>
      </c>
      <c r="B39" s="67" t="s">
        <v>103</v>
      </c>
      <c r="C39" s="39" t="s">
        <v>167</v>
      </c>
      <c r="D39" s="73"/>
      <c r="E39" s="74"/>
      <c r="F39" s="74"/>
      <c r="G39" s="74"/>
      <c r="H39" s="74"/>
      <c r="I39" s="74"/>
      <c r="J39" s="74"/>
      <c r="K39" s="74"/>
      <c r="L39" s="74"/>
      <c r="M39" s="74"/>
      <c r="N39" s="74"/>
      <c r="O39" s="74"/>
      <c r="P39" s="74"/>
      <c r="Q39" s="74"/>
      <c r="R39" s="74"/>
      <c r="S39" s="74"/>
      <c r="T39" s="74"/>
      <c r="U39" s="74"/>
      <c r="V39" s="74"/>
      <c r="W39" s="74"/>
      <c r="X39" s="74"/>
      <c r="Y39" s="74"/>
      <c r="Z39" s="74"/>
      <c r="AA39" s="74"/>
      <c r="AB39" s="74"/>
      <c r="AC39" s="74"/>
      <c r="AD39" s="74"/>
      <c r="AE39" s="74"/>
      <c r="AF39" s="74"/>
      <c r="AG39" s="74"/>
      <c r="AH39" s="74"/>
      <c r="AI39" s="74"/>
      <c r="AJ39" s="74"/>
      <c r="AK39" s="74"/>
      <c r="AL39" s="74"/>
      <c r="AM39" s="74"/>
      <c r="AN39" s="74"/>
      <c r="AO39" s="74"/>
      <c r="AP39" s="74"/>
      <c r="AQ39" s="74"/>
      <c r="AR39" s="74"/>
      <c r="AS39" s="74"/>
      <c r="AT39" s="74"/>
      <c r="AU39" s="74"/>
      <c r="AV39" s="74"/>
      <c r="AW39" s="74"/>
      <c r="AX39" s="74"/>
      <c r="AY39" s="74"/>
      <c r="AZ39" s="74"/>
      <c r="BA39" s="74"/>
      <c r="BB39" s="74"/>
      <c r="BC39" s="75"/>
      <c r="IA39" s="22">
        <v>4.11</v>
      </c>
      <c r="IB39" s="22" t="s">
        <v>103</v>
      </c>
      <c r="IC39" s="22" t="s">
        <v>167</v>
      </c>
      <c r="IE39" s="23"/>
      <c r="IF39" s="23"/>
      <c r="IG39" s="23"/>
      <c r="IH39" s="23"/>
      <c r="II39" s="23"/>
    </row>
    <row r="40" spans="1:243" s="22" customFormat="1" ht="28.5">
      <c r="A40" s="66">
        <v>4.12</v>
      </c>
      <c r="B40" s="67" t="s">
        <v>104</v>
      </c>
      <c r="C40" s="39" t="s">
        <v>168</v>
      </c>
      <c r="D40" s="68">
        <v>4</v>
      </c>
      <c r="E40" s="69" t="s">
        <v>65</v>
      </c>
      <c r="F40" s="70">
        <v>90.79</v>
      </c>
      <c r="G40" s="40"/>
      <c r="H40" s="24"/>
      <c r="I40" s="47" t="s">
        <v>38</v>
      </c>
      <c r="J40" s="48">
        <f>IF(I40="Less(-)",-1,1)</f>
        <v>1</v>
      </c>
      <c r="K40" s="24" t="s">
        <v>39</v>
      </c>
      <c r="L40" s="24" t="s">
        <v>4</v>
      </c>
      <c r="M40" s="41"/>
      <c r="N40" s="24"/>
      <c r="O40" s="24"/>
      <c r="P40" s="46"/>
      <c r="Q40" s="24"/>
      <c r="R40" s="24"/>
      <c r="S40" s="46"/>
      <c r="T40" s="46"/>
      <c r="U40" s="46"/>
      <c r="V40" s="46"/>
      <c r="W40" s="46"/>
      <c r="X40" s="46"/>
      <c r="Y40" s="46"/>
      <c r="Z40" s="46"/>
      <c r="AA40" s="46"/>
      <c r="AB40" s="46"/>
      <c r="AC40" s="46"/>
      <c r="AD40" s="46"/>
      <c r="AE40" s="46"/>
      <c r="AF40" s="46"/>
      <c r="AG40" s="46"/>
      <c r="AH40" s="46"/>
      <c r="AI40" s="46"/>
      <c r="AJ40" s="46"/>
      <c r="AK40" s="46"/>
      <c r="AL40" s="46"/>
      <c r="AM40" s="46"/>
      <c r="AN40" s="46"/>
      <c r="AO40" s="46"/>
      <c r="AP40" s="46"/>
      <c r="AQ40" s="46"/>
      <c r="AR40" s="46"/>
      <c r="AS40" s="46"/>
      <c r="AT40" s="46"/>
      <c r="AU40" s="46"/>
      <c r="AV40" s="46"/>
      <c r="AW40" s="46"/>
      <c r="AX40" s="46"/>
      <c r="AY40" s="46"/>
      <c r="AZ40" s="59"/>
      <c r="BA40" s="42">
        <f>ROUND(total_amount_ba($B$2,$D$2,D40,F40,J40,K40,M40),0)</f>
        <v>363</v>
      </c>
      <c r="BB40" s="60">
        <f>BA40+SUM(N40:AZ40)</f>
        <v>363</v>
      </c>
      <c r="BC40" s="56" t="str">
        <f>SpellNumber(L40,BB40)</f>
        <v>INR  Three Hundred &amp; Sixty Three  Only</v>
      </c>
      <c r="IA40" s="22">
        <v>4.12</v>
      </c>
      <c r="IB40" s="22" t="s">
        <v>104</v>
      </c>
      <c r="IC40" s="22" t="s">
        <v>168</v>
      </c>
      <c r="ID40" s="22">
        <v>4</v>
      </c>
      <c r="IE40" s="23" t="s">
        <v>65</v>
      </c>
      <c r="IF40" s="23"/>
      <c r="IG40" s="23"/>
      <c r="IH40" s="23"/>
      <c r="II40" s="23"/>
    </row>
    <row r="41" spans="1:243" s="22" customFormat="1" ht="73.5" customHeight="1">
      <c r="A41" s="66">
        <v>4.13</v>
      </c>
      <c r="B41" s="67" t="s">
        <v>105</v>
      </c>
      <c r="C41" s="39" t="s">
        <v>169</v>
      </c>
      <c r="D41" s="73"/>
      <c r="E41" s="74"/>
      <c r="F41" s="74"/>
      <c r="G41" s="74"/>
      <c r="H41" s="74"/>
      <c r="I41" s="74"/>
      <c r="J41" s="74"/>
      <c r="K41" s="74"/>
      <c r="L41" s="74"/>
      <c r="M41" s="74"/>
      <c r="N41" s="74"/>
      <c r="O41" s="74"/>
      <c r="P41" s="74"/>
      <c r="Q41" s="74"/>
      <c r="R41" s="74"/>
      <c r="S41" s="74"/>
      <c r="T41" s="74"/>
      <c r="U41" s="74"/>
      <c r="V41" s="74"/>
      <c r="W41" s="74"/>
      <c r="X41" s="74"/>
      <c r="Y41" s="74"/>
      <c r="Z41" s="74"/>
      <c r="AA41" s="74"/>
      <c r="AB41" s="74"/>
      <c r="AC41" s="74"/>
      <c r="AD41" s="74"/>
      <c r="AE41" s="74"/>
      <c r="AF41" s="74"/>
      <c r="AG41" s="74"/>
      <c r="AH41" s="74"/>
      <c r="AI41" s="74"/>
      <c r="AJ41" s="74"/>
      <c r="AK41" s="74"/>
      <c r="AL41" s="74"/>
      <c r="AM41" s="74"/>
      <c r="AN41" s="74"/>
      <c r="AO41" s="74"/>
      <c r="AP41" s="74"/>
      <c r="AQ41" s="74"/>
      <c r="AR41" s="74"/>
      <c r="AS41" s="74"/>
      <c r="AT41" s="74"/>
      <c r="AU41" s="74"/>
      <c r="AV41" s="74"/>
      <c r="AW41" s="74"/>
      <c r="AX41" s="74"/>
      <c r="AY41" s="74"/>
      <c r="AZ41" s="74"/>
      <c r="BA41" s="74"/>
      <c r="BB41" s="74"/>
      <c r="BC41" s="75"/>
      <c r="IA41" s="22">
        <v>4.13</v>
      </c>
      <c r="IB41" s="22" t="s">
        <v>105</v>
      </c>
      <c r="IC41" s="22" t="s">
        <v>169</v>
      </c>
      <c r="IE41" s="23"/>
      <c r="IF41" s="23"/>
      <c r="IG41" s="23"/>
      <c r="IH41" s="23"/>
      <c r="II41" s="23"/>
    </row>
    <row r="42" spans="1:243" s="22" customFormat="1" ht="28.5">
      <c r="A42" s="66">
        <v>4.14</v>
      </c>
      <c r="B42" s="67" t="s">
        <v>80</v>
      </c>
      <c r="C42" s="39" t="s">
        <v>170</v>
      </c>
      <c r="D42" s="68">
        <v>8</v>
      </c>
      <c r="E42" s="69" t="s">
        <v>65</v>
      </c>
      <c r="F42" s="70">
        <v>52.3</v>
      </c>
      <c r="G42" s="40"/>
      <c r="H42" s="24"/>
      <c r="I42" s="47" t="s">
        <v>38</v>
      </c>
      <c r="J42" s="48">
        <f>IF(I42="Less(-)",-1,1)</f>
        <v>1</v>
      </c>
      <c r="K42" s="24" t="s">
        <v>39</v>
      </c>
      <c r="L42" s="24" t="s">
        <v>4</v>
      </c>
      <c r="M42" s="41"/>
      <c r="N42" s="24"/>
      <c r="O42" s="24"/>
      <c r="P42" s="46"/>
      <c r="Q42" s="24"/>
      <c r="R42" s="24"/>
      <c r="S42" s="46"/>
      <c r="T42" s="46"/>
      <c r="U42" s="46"/>
      <c r="V42" s="46"/>
      <c r="W42" s="46"/>
      <c r="X42" s="46"/>
      <c r="Y42" s="46"/>
      <c r="Z42" s="46"/>
      <c r="AA42" s="46"/>
      <c r="AB42" s="46"/>
      <c r="AC42" s="46"/>
      <c r="AD42" s="46"/>
      <c r="AE42" s="46"/>
      <c r="AF42" s="46"/>
      <c r="AG42" s="46"/>
      <c r="AH42" s="46"/>
      <c r="AI42" s="46"/>
      <c r="AJ42" s="46"/>
      <c r="AK42" s="46"/>
      <c r="AL42" s="46"/>
      <c r="AM42" s="46"/>
      <c r="AN42" s="46"/>
      <c r="AO42" s="46"/>
      <c r="AP42" s="46"/>
      <c r="AQ42" s="46"/>
      <c r="AR42" s="46"/>
      <c r="AS42" s="46"/>
      <c r="AT42" s="46"/>
      <c r="AU42" s="46"/>
      <c r="AV42" s="46"/>
      <c r="AW42" s="46"/>
      <c r="AX42" s="46"/>
      <c r="AY42" s="46"/>
      <c r="AZ42" s="59"/>
      <c r="BA42" s="42">
        <f>ROUND(total_amount_ba($B$2,$D$2,D42,F42,J42,K42,M42),0)</f>
        <v>418</v>
      </c>
      <c r="BB42" s="60">
        <f>BA42+SUM(N42:AZ42)</f>
        <v>418</v>
      </c>
      <c r="BC42" s="56" t="str">
        <f>SpellNumber(L42,BB42)</f>
        <v>INR  Four Hundred &amp; Eighteen  Only</v>
      </c>
      <c r="IA42" s="22">
        <v>4.14</v>
      </c>
      <c r="IB42" s="22" t="s">
        <v>80</v>
      </c>
      <c r="IC42" s="22" t="s">
        <v>170</v>
      </c>
      <c r="ID42" s="22">
        <v>8</v>
      </c>
      <c r="IE42" s="23" t="s">
        <v>65</v>
      </c>
      <c r="IF42" s="23"/>
      <c r="IG42" s="23"/>
      <c r="IH42" s="23"/>
      <c r="II42" s="23"/>
    </row>
    <row r="43" spans="1:243" s="22" customFormat="1" ht="99.75">
      <c r="A43" s="66">
        <v>4.15</v>
      </c>
      <c r="B43" s="67" t="s">
        <v>106</v>
      </c>
      <c r="C43" s="39" t="s">
        <v>171</v>
      </c>
      <c r="D43" s="73"/>
      <c r="E43" s="74"/>
      <c r="F43" s="74"/>
      <c r="G43" s="74"/>
      <c r="H43" s="74"/>
      <c r="I43" s="74"/>
      <c r="J43" s="74"/>
      <c r="K43" s="74"/>
      <c r="L43" s="74"/>
      <c r="M43" s="74"/>
      <c r="N43" s="74"/>
      <c r="O43" s="74"/>
      <c r="P43" s="74"/>
      <c r="Q43" s="74"/>
      <c r="R43" s="74"/>
      <c r="S43" s="74"/>
      <c r="T43" s="74"/>
      <c r="U43" s="74"/>
      <c r="V43" s="74"/>
      <c r="W43" s="74"/>
      <c r="X43" s="74"/>
      <c r="Y43" s="74"/>
      <c r="Z43" s="74"/>
      <c r="AA43" s="74"/>
      <c r="AB43" s="74"/>
      <c r="AC43" s="74"/>
      <c r="AD43" s="74"/>
      <c r="AE43" s="74"/>
      <c r="AF43" s="74"/>
      <c r="AG43" s="74"/>
      <c r="AH43" s="74"/>
      <c r="AI43" s="74"/>
      <c r="AJ43" s="74"/>
      <c r="AK43" s="74"/>
      <c r="AL43" s="74"/>
      <c r="AM43" s="74"/>
      <c r="AN43" s="74"/>
      <c r="AO43" s="74"/>
      <c r="AP43" s="74"/>
      <c r="AQ43" s="74"/>
      <c r="AR43" s="74"/>
      <c r="AS43" s="74"/>
      <c r="AT43" s="74"/>
      <c r="AU43" s="74"/>
      <c r="AV43" s="74"/>
      <c r="AW43" s="74"/>
      <c r="AX43" s="74"/>
      <c r="AY43" s="74"/>
      <c r="AZ43" s="74"/>
      <c r="BA43" s="74"/>
      <c r="BB43" s="74"/>
      <c r="BC43" s="75"/>
      <c r="IA43" s="22">
        <v>4.15</v>
      </c>
      <c r="IB43" s="22" t="s">
        <v>106</v>
      </c>
      <c r="IC43" s="22" t="s">
        <v>171</v>
      </c>
      <c r="IE43" s="23"/>
      <c r="IF43" s="23"/>
      <c r="IG43" s="23"/>
      <c r="IH43" s="23"/>
      <c r="II43" s="23"/>
    </row>
    <row r="44" spans="1:243" s="22" customFormat="1" ht="28.5">
      <c r="A44" s="66">
        <v>4.16</v>
      </c>
      <c r="B44" s="67" t="s">
        <v>107</v>
      </c>
      <c r="C44" s="39" t="s">
        <v>172</v>
      </c>
      <c r="D44" s="68">
        <v>3</v>
      </c>
      <c r="E44" s="69" t="s">
        <v>65</v>
      </c>
      <c r="F44" s="70">
        <v>54.4</v>
      </c>
      <c r="G44" s="40"/>
      <c r="H44" s="24"/>
      <c r="I44" s="47" t="s">
        <v>38</v>
      </c>
      <c r="J44" s="48">
        <f>IF(I44="Less(-)",-1,1)</f>
        <v>1</v>
      </c>
      <c r="K44" s="24" t="s">
        <v>39</v>
      </c>
      <c r="L44" s="24" t="s">
        <v>4</v>
      </c>
      <c r="M44" s="41"/>
      <c r="N44" s="24"/>
      <c r="O44" s="24"/>
      <c r="P44" s="46"/>
      <c r="Q44" s="24"/>
      <c r="R44" s="24"/>
      <c r="S44" s="46"/>
      <c r="T44" s="46"/>
      <c r="U44" s="46"/>
      <c r="V44" s="46"/>
      <c r="W44" s="46"/>
      <c r="X44" s="46"/>
      <c r="Y44" s="46"/>
      <c r="Z44" s="46"/>
      <c r="AA44" s="46"/>
      <c r="AB44" s="46"/>
      <c r="AC44" s="46"/>
      <c r="AD44" s="46"/>
      <c r="AE44" s="46"/>
      <c r="AF44" s="46"/>
      <c r="AG44" s="46"/>
      <c r="AH44" s="46"/>
      <c r="AI44" s="46"/>
      <c r="AJ44" s="46"/>
      <c r="AK44" s="46"/>
      <c r="AL44" s="46"/>
      <c r="AM44" s="46"/>
      <c r="AN44" s="46"/>
      <c r="AO44" s="46"/>
      <c r="AP44" s="46"/>
      <c r="AQ44" s="46"/>
      <c r="AR44" s="46"/>
      <c r="AS44" s="46"/>
      <c r="AT44" s="46"/>
      <c r="AU44" s="46"/>
      <c r="AV44" s="46"/>
      <c r="AW44" s="46"/>
      <c r="AX44" s="46"/>
      <c r="AY44" s="46"/>
      <c r="AZ44" s="59"/>
      <c r="BA44" s="42">
        <f>ROUND(total_amount_ba($B$2,$D$2,D44,F44,J44,K44,M44),0)</f>
        <v>163</v>
      </c>
      <c r="BB44" s="60">
        <f>BA44+SUM(N44:AZ44)</f>
        <v>163</v>
      </c>
      <c r="BC44" s="56" t="str">
        <f>SpellNumber(L44,BB44)</f>
        <v>INR  One Hundred &amp; Sixty Three  Only</v>
      </c>
      <c r="IA44" s="22">
        <v>4.16</v>
      </c>
      <c r="IB44" s="22" t="s">
        <v>107</v>
      </c>
      <c r="IC44" s="22" t="s">
        <v>172</v>
      </c>
      <c r="ID44" s="22">
        <v>3</v>
      </c>
      <c r="IE44" s="23" t="s">
        <v>65</v>
      </c>
      <c r="IF44" s="23"/>
      <c r="IG44" s="23"/>
      <c r="IH44" s="23"/>
      <c r="II44" s="23"/>
    </row>
    <row r="45" spans="1:243" s="22" customFormat="1" ht="114">
      <c r="A45" s="70">
        <v>4.17</v>
      </c>
      <c r="B45" s="67" t="s">
        <v>108</v>
      </c>
      <c r="C45" s="39" t="s">
        <v>173</v>
      </c>
      <c r="D45" s="68">
        <v>3</v>
      </c>
      <c r="E45" s="69" t="s">
        <v>65</v>
      </c>
      <c r="F45" s="70">
        <v>656.42</v>
      </c>
      <c r="G45" s="40"/>
      <c r="H45" s="24"/>
      <c r="I45" s="47" t="s">
        <v>38</v>
      </c>
      <c r="J45" s="48">
        <f>IF(I45="Less(-)",-1,1)</f>
        <v>1</v>
      </c>
      <c r="K45" s="24" t="s">
        <v>39</v>
      </c>
      <c r="L45" s="24" t="s">
        <v>4</v>
      </c>
      <c r="M45" s="41"/>
      <c r="N45" s="24"/>
      <c r="O45" s="24"/>
      <c r="P45" s="46"/>
      <c r="Q45" s="24"/>
      <c r="R45" s="24"/>
      <c r="S45" s="46"/>
      <c r="T45" s="46"/>
      <c r="U45" s="46"/>
      <c r="V45" s="46"/>
      <c r="W45" s="46"/>
      <c r="X45" s="46"/>
      <c r="Y45" s="46"/>
      <c r="Z45" s="46"/>
      <c r="AA45" s="46"/>
      <c r="AB45" s="46"/>
      <c r="AC45" s="46"/>
      <c r="AD45" s="46"/>
      <c r="AE45" s="46"/>
      <c r="AF45" s="46"/>
      <c r="AG45" s="46"/>
      <c r="AH45" s="46"/>
      <c r="AI45" s="46"/>
      <c r="AJ45" s="46"/>
      <c r="AK45" s="46"/>
      <c r="AL45" s="46"/>
      <c r="AM45" s="46"/>
      <c r="AN45" s="46"/>
      <c r="AO45" s="46"/>
      <c r="AP45" s="46"/>
      <c r="AQ45" s="46"/>
      <c r="AR45" s="46"/>
      <c r="AS45" s="46"/>
      <c r="AT45" s="46"/>
      <c r="AU45" s="46"/>
      <c r="AV45" s="46"/>
      <c r="AW45" s="46"/>
      <c r="AX45" s="46"/>
      <c r="AY45" s="46"/>
      <c r="AZ45" s="59"/>
      <c r="BA45" s="42">
        <f>ROUND(total_amount_ba($B$2,$D$2,D45,F45,J45,K45,M45),0)</f>
        <v>1969</v>
      </c>
      <c r="BB45" s="60">
        <f>BA45+SUM(N45:AZ45)</f>
        <v>1969</v>
      </c>
      <c r="BC45" s="56" t="str">
        <f>SpellNumber(L45,BB45)</f>
        <v>INR  One Thousand Nine Hundred &amp; Sixty Nine  Only</v>
      </c>
      <c r="IA45" s="22">
        <v>4.17</v>
      </c>
      <c r="IB45" s="22" t="s">
        <v>108</v>
      </c>
      <c r="IC45" s="22" t="s">
        <v>173</v>
      </c>
      <c r="ID45" s="22">
        <v>3</v>
      </c>
      <c r="IE45" s="23" t="s">
        <v>65</v>
      </c>
      <c r="IF45" s="23"/>
      <c r="IG45" s="23"/>
      <c r="IH45" s="23"/>
      <c r="II45" s="23"/>
    </row>
    <row r="46" spans="1:243" s="22" customFormat="1" ht="15.75">
      <c r="A46" s="66">
        <v>5</v>
      </c>
      <c r="B46" s="67" t="s">
        <v>73</v>
      </c>
      <c r="C46" s="39" t="s">
        <v>174</v>
      </c>
      <c r="D46" s="73"/>
      <c r="E46" s="74"/>
      <c r="F46" s="74"/>
      <c r="G46" s="74"/>
      <c r="H46" s="74"/>
      <c r="I46" s="74"/>
      <c r="J46" s="74"/>
      <c r="K46" s="74"/>
      <c r="L46" s="74"/>
      <c r="M46" s="74"/>
      <c r="N46" s="74"/>
      <c r="O46" s="74"/>
      <c r="P46" s="74"/>
      <c r="Q46" s="74"/>
      <c r="R46" s="74"/>
      <c r="S46" s="74"/>
      <c r="T46" s="74"/>
      <c r="U46" s="74"/>
      <c r="V46" s="74"/>
      <c r="W46" s="74"/>
      <c r="X46" s="74"/>
      <c r="Y46" s="74"/>
      <c r="Z46" s="74"/>
      <c r="AA46" s="74"/>
      <c r="AB46" s="74"/>
      <c r="AC46" s="74"/>
      <c r="AD46" s="74"/>
      <c r="AE46" s="74"/>
      <c r="AF46" s="74"/>
      <c r="AG46" s="74"/>
      <c r="AH46" s="74"/>
      <c r="AI46" s="74"/>
      <c r="AJ46" s="74"/>
      <c r="AK46" s="74"/>
      <c r="AL46" s="74"/>
      <c r="AM46" s="74"/>
      <c r="AN46" s="74"/>
      <c r="AO46" s="74"/>
      <c r="AP46" s="74"/>
      <c r="AQ46" s="74"/>
      <c r="AR46" s="74"/>
      <c r="AS46" s="74"/>
      <c r="AT46" s="74"/>
      <c r="AU46" s="74"/>
      <c r="AV46" s="74"/>
      <c r="AW46" s="74"/>
      <c r="AX46" s="74"/>
      <c r="AY46" s="74"/>
      <c r="AZ46" s="74"/>
      <c r="BA46" s="74"/>
      <c r="BB46" s="74"/>
      <c r="BC46" s="75"/>
      <c r="IA46" s="22">
        <v>5</v>
      </c>
      <c r="IB46" s="22" t="s">
        <v>73</v>
      </c>
      <c r="IC46" s="22" t="s">
        <v>174</v>
      </c>
      <c r="IE46" s="23"/>
      <c r="IF46" s="23"/>
      <c r="IG46" s="23"/>
      <c r="IH46" s="23"/>
      <c r="II46" s="23"/>
    </row>
    <row r="47" spans="1:243" s="22" customFormat="1" ht="409.5">
      <c r="A47" s="66">
        <v>5.01</v>
      </c>
      <c r="B47" s="67" t="s">
        <v>109</v>
      </c>
      <c r="C47" s="39" t="s">
        <v>175</v>
      </c>
      <c r="D47" s="73"/>
      <c r="E47" s="74"/>
      <c r="F47" s="74"/>
      <c r="G47" s="74"/>
      <c r="H47" s="74"/>
      <c r="I47" s="74"/>
      <c r="J47" s="74"/>
      <c r="K47" s="74"/>
      <c r="L47" s="74"/>
      <c r="M47" s="74"/>
      <c r="N47" s="74"/>
      <c r="O47" s="74"/>
      <c r="P47" s="74"/>
      <c r="Q47" s="74"/>
      <c r="R47" s="74"/>
      <c r="S47" s="74"/>
      <c r="T47" s="74"/>
      <c r="U47" s="74"/>
      <c r="V47" s="74"/>
      <c r="W47" s="74"/>
      <c r="X47" s="74"/>
      <c r="Y47" s="74"/>
      <c r="Z47" s="74"/>
      <c r="AA47" s="74"/>
      <c r="AB47" s="74"/>
      <c r="AC47" s="74"/>
      <c r="AD47" s="74"/>
      <c r="AE47" s="74"/>
      <c r="AF47" s="74"/>
      <c r="AG47" s="74"/>
      <c r="AH47" s="74"/>
      <c r="AI47" s="74"/>
      <c r="AJ47" s="74"/>
      <c r="AK47" s="74"/>
      <c r="AL47" s="74"/>
      <c r="AM47" s="74"/>
      <c r="AN47" s="74"/>
      <c r="AO47" s="74"/>
      <c r="AP47" s="74"/>
      <c r="AQ47" s="74"/>
      <c r="AR47" s="74"/>
      <c r="AS47" s="74"/>
      <c r="AT47" s="74"/>
      <c r="AU47" s="74"/>
      <c r="AV47" s="74"/>
      <c r="AW47" s="74"/>
      <c r="AX47" s="74"/>
      <c r="AY47" s="74"/>
      <c r="AZ47" s="74"/>
      <c r="BA47" s="74"/>
      <c r="BB47" s="74"/>
      <c r="BC47" s="75"/>
      <c r="IA47" s="22">
        <v>5.01</v>
      </c>
      <c r="IB47" s="22" t="s">
        <v>109</v>
      </c>
      <c r="IC47" s="22" t="s">
        <v>175</v>
      </c>
      <c r="IE47" s="23"/>
      <c r="IF47" s="23"/>
      <c r="IG47" s="23"/>
      <c r="IH47" s="23"/>
      <c r="II47" s="23"/>
    </row>
    <row r="48" spans="1:243" s="22" customFormat="1" ht="213.75">
      <c r="A48" s="66">
        <v>5.02</v>
      </c>
      <c r="B48" s="67" t="s">
        <v>110</v>
      </c>
      <c r="C48" s="39" t="s">
        <v>176</v>
      </c>
      <c r="D48" s="68">
        <v>84</v>
      </c>
      <c r="E48" s="69" t="s">
        <v>52</v>
      </c>
      <c r="F48" s="70">
        <v>1649.23</v>
      </c>
      <c r="G48" s="40"/>
      <c r="H48" s="24"/>
      <c r="I48" s="47" t="s">
        <v>38</v>
      </c>
      <c r="J48" s="48">
        <f>IF(I48="Less(-)",-1,1)</f>
        <v>1</v>
      </c>
      <c r="K48" s="24" t="s">
        <v>39</v>
      </c>
      <c r="L48" s="24" t="s">
        <v>4</v>
      </c>
      <c r="M48" s="41"/>
      <c r="N48" s="24"/>
      <c r="O48" s="24"/>
      <c r="P48" s="46"/>
      <c r="Q48" s="24"/>
      <c r="R48" s="24"/>
      <c r="S48" s="46"/>
      <c r="T48" s="46"/>
      <c r="U48" s="46"/>
      <c r="V48" s="46"/>
      <c r="W48" s="46"/>
      <c r="X48" s="46"/>
      <c r="Y48" s="46"/>
      <c r="Z48" s="46"/>
      <c r="AA48" s="46"/>
      <c r="AB48" s="46"/>
      <c r="AC48" s="46"/>
      <c r="AD48" s="46"/>
      <c r="AE48" s="46"/>
      <c r="AF48" s="46"/>
      <c r="AG48" s="46"/>
      <c r="AH48" s="46"/>
      <c r="AI48" s="46"/>
      <c r="AJ48" s="46"/>
      <c r="AK48" s="46"/>
      <c r="AL48" s="46"/>
      <c r="AM48" s="46"/>
      <c r="AN48" s="46"/>
      <c r="AO48" s="46"/>
      <c r="AP48" s="46"/>
      <c r="AQ48" s="46"/>
      <c r="AR48" s="46"/>
      <c r="AS48" s="46"/>
      <c r="AT48" s="46"/>
      <c r="AU48" s="46"/>
      <c r="AV48" s="46"/>
      <c r="AW48" s="46"/>
      <c r="AX48" s="46"/>
      <c r="AY48" s="46"/>
      <c r="AZ48" s="59"/>
      <c r="BA48" s="42">
        <f>ROUND(total_amount_ba($B$2,$D$2,D48,F48,J48,K48,M48),0)</f>
        <v>138535</v>
      </c>
      <c r="BB48" s="60">
        <f>BA48+SUM(N48:AZ48)</f>
        <v>138535</v>
      </c>
      <c r="BC48" s="56" t="str">
        <f>SpellNumber(L48,BB48)</f>
        <v>INR  One Lakh Thirty Eight Thousand Five Hundred &amp; Thirty Five  Only</v>
      </c>
      <c r="IA48" s="22">
        <v>5.02</v>
      </c>
      <c r="IB48" s="22" t="s">
        <v>110</v>
      </c>
      <c r="IC48" s="22" t="s">
        <v>176</v>
      </c>
      <c r="ID48" s="22">
        <v>84</v>
      </c>
      <c r="IE48" s="23" t="s">
        <v>52</v>
      </c>
      <c r="IF48" s="23"/>
      <c r="IG48" s="23"/>
      <c r="IH48" s="23"/>
      <c r="II48" s="23"/>
    </row>
    <row r="49" spans="1:243" s="22" customFormat="1" ht="15.75">
      <c r="A49" s="66">
        <v>6</v>
      </c>
      <c r="B49" s="67" t="s">
        <v>53</v>
      </c>
      <c r="C49" s="39" t="s">
        <v>177</v>
      </c>
      <c r="D49" s="73"/>
      <c r="E49" s="74"/>
      <c r="F49" s="74"/>
      <c r="G49" s="74"/>
      <c r="H49" s="74"/>
      <c r="I49" s="74"/>
      <c r="J49" s="74"/>
      <c r="K49" s="74"/>
      <c r="L49" s="74"/>
      <c r="M49" s="74"/>
      <c r="N49" s="74"/>
      <c r="O49" s="74"/>
      <c r="P49" s="74"/>
      <c r="Q49" s="74"/>
      <c r="R49" s="74"/>
      <c r="S49" s="74"/>
      <c r="T49" s="74"/>
      <c r="U49" s="74"/>
      <c r="V49" s="74"/>
      <c r="W49" s="74"/>
      <c r="X49" s="74"/>
      <c r="Y49" s="74"/>
      <c r="Z49" s="74"/>
      <c r="AA49" s="74"/>
      <c r="AB49" s="74"/>
      <c r="AC49" s="74"/>
      <c r="AD49" s="74"/>
      <c r="AE49" s="74"/>
      <c r="AF49" s="74"/>
      <c r="AG49" s="74"/>
      <c r="AH49" s="74"/>
      <c r="AI49" s="74"/>
      <c r="AJ49" s="74"/>
      <c r="AK49" s="74"/>
      <c r="AL49" s="74"/>
      <c r="AM49" s="74"/>
      <c r="AN49" s="74"/>
      <c r="AO49" s="74"/>
      <c r="AP49" s="74"/>
      <c r="AQ49" s="74"/>
      <c r="AR49" s="74"/>
      <c r="AS49" s="74"/>
      <c r="AT49" s="74"/>
      <c r="AU49" s="74"/>
      <c r="AV49" s="74"/>
      <c r="AW49" s="74"/>
      <c r="AX49" s="74"/>
      <c r="AY49" s="74"/>
      <c r="AZ49" s="74"/>
      <c r="BA49" s="74"/>
      <c r="BB49" s="74"/>
      <c r="BC49" s="75"/>
      <c r="IA49" s="22">
        <v>6</v>
      </c>
      <c r="IB49" s="22" t="s">
        <v>53</v>
      </c>
      <c r="IC49" s="22" t="s">
        <v>177</v>
      </c>
      <c r="IE49" s="23"/>
      <c r="IF49" s="23"/>
      <c r="IG49" s="23"/>
      <c r="IH49" s="23"/>
      <c r="II49" s="23"/>
    </row>
    <row r="50" spans="1:243" s="22" customFormat="1" ht="15.75">
      <c r="A50" s="66">
        <v>6.01</v>
      </c>
      <c r="B50" s="67" t="s">
        <v>83</v>
      </c>
      <c r="C50" s="39" t="s">
        <v>178</v>
      </c>
      <c r="D50" s="73"/>
      <c r="E50" s="74"/>
      <c r="F50" s="74"/>
      <c r="G50" s="74"/>
      <c r="H50" s="74"/>
      <c r="I50" s="74"/>
      <c r="J50" s="74"/>
      <c r="K50" s="74"/>
      <c r="L50" s="74"/>
      <c r="M50" s="74"/>
      <c r="N50" s="74"/>
      <c r="O50" s="74"/>
      <c r="P50" s="74"/>
      <c r="Q50" s="74"/>
      <c r="R50" s="74"/>
      <c r="S50" s="74"/>
      <c r="T50" s="74"/>
      <c r="U50" s="74"/>
      <c r="V50" s="74"/>
      <c r="W50" s="74"/>
      <c r="X50" s="74"/>
      <c r="Y50" s="74"/>
      <c r="Z50" s="74"/>
      <c r="AA50" s="74"/>
      <c r="AB50" s="74"/>
      <c r="AC50" s="74"/>
      <c r="AD50" s="74"/>
      <c r="AE50" s="74"/>
      <c r="AF50" s="74"/>
      <c r="AG50" s="74"/>
      <c r="AH50" s="74"/>
      <c r="AI50" s="74"/>
      <c r="AJ50" s="74"/>
      <c r="AK50" s="74"/>
      <c r="AL50" s="74"/>
      <c r="AM50" s="74"/>
      <c r="AN50" s="74"/>
      <c r="AO50" s="74"/>
      <c r="AP50" s="74"/>
      <c r="AQ50" s="74"/>
      <c r="AR50" s="74"/>
      <c r="AS50" s="74"/>
      <c r="AT50" s="74"/>
      <c r="AU50" s="74"/>
      <c r="AV50" s="74"/>
      <c r="AW50" s="74"/>
      <c r="AX50" s="74"/>
      <c r="AY50" s="74"/>
      <c r="AZ50" s="74"/>
      <c r="BA50" s="74"/>
      <c r="BB50" s="74"/>
      <c r="BC50" s="75"/>
      <c r="IA50" s="22">
        <v>6.01</v>
      </c>
      <c r="IB50" s="22" t="s">
        <v>83</v>
      </c>
      <c r="IC50" s="22" t="s">
        <v>178</v>
      </c>
      <c r="IE50" s="23"/>
      <c r="IF50" s="23"/>
      <c r="IG50" s="23"/>
      <c r="IH50" s="23"/>
      <c r="II50" s="23"/>
    </row>
    <row r="51" spans="1:243" s="22" customFormat="1" ht="28.5">
      <c r="A51" s="66">
        <v>6.02</v>
      </c>
      <c r="B51" s="67" t="s">
        <v>84</v>
      </c>
      <c r="C51" s="39" t="s">
        <v>179</v>
      </c>
      <c r="D51" s="68">
        <v>3.15</v>
      </c>
      <c r="E51" s="69" t="s">
        <v>52</v>
      </c>
      <c r="F51" s="70">
        <v>199.34</v>
      </c>
      <c r="G51" s="40"/>
      <c r="H51" s="24"/>
      <c r="I51" s="47" t="s">
        <v>38</v>
      </c>
      <c r="J51" s="48">
        <f>IF(I51="Less(-)",-1,1)</f>
        <v>1</v>
      </c>
      <c r="K51" s="24" t="s">
        <v>39</v>
      </c>
      <c r="L51" s="24" t="s">
        <v>4</v>
      </c>
      <c r="M51" s="41"/>
      <c r="N51" s="24"/>
      <c r="O51" s="24"/>
      <c r="P51" s="46"/>
      <c r="Q51" s="24"/>
      <c r="R51" s="24"/>
      <c r="S51" s="46"/>
      <c r="T51" s="46"/>
      <c r="U51" s="46"/>
      <c r="V51" s="46"/>
      <c r="W51" s="46"/>
      <c r="X51" s="46"/>
      <c r="Y51" s="46"/>
      <c r="Z51" s="46"/>
      <c r="AA51" s="46"/>
      <c r="AB51" s="46"/>
      <c r="AC51" s="46"/>
      <c r="AD51" s="46"/>
      <c r="AE51" s="46"/>
      <c r="AF51" s="46"/>
      <c r="AG51" s="46"/>
      <c r="AH51" s="46"/>
      <c r="AI51" s="46"/>
      <c r="AJ51" s="46"/>
      <c r="AK51" s="46"/>
      <c r="AL51" s="46"/>
      <c r="AM51" s="46"/>
      <c r="AN51" s="46"/>
      <c r="AO51" s="46"/>
      <c r="AP51" s="46"/>
      <c r="AQ51" s="46"/>
      <c r="AR51" s="46"/>
      <c r="AS51" s="46"/>
      <c r="AT51" s="46"/>
      <c r="AU51" s="46"/>
      <c r="AV51" s="46"/>
      <c r="AW51" s="46"/>
      <c r="AX51" s="46"/>
      <c r="AY51" s="46"/>
      <c r="AZ51" s="59"/>
      <c r="BA51" s="42">
        <f>ROUND(total_amount_ba($B$2,$D$2,D51,F51,J51,K51,M51),0)</f>
        <v>628</v>
      </c>
      <c r="BB51" s="60">
        <f>BA51+SUM(N51:AZ51)</f>
        <v>628</v>
      </c>
      <c r="BC51" s="56" t="str">
        <f>SpellNumber(L51,BB51)</f>
        <v>INR  Six Hundred &amp; Twenty Eight  Only</v>
      </c>
      <c r="IA51" s="22">
        <v>6.02</v>
      </c>
      <c r="IB51" s="22" t="s">
        <v>84</v>
      </c>
      <c r="IC51" s="22" t="s">
        <v>179</v>
      </c>
      <c r="ID51" s="22">
        <v>3.15</v>
      </c>
      <c r="IE51" s="23" t="s">
        <v>52</v>
      </c>
      <c r="IF51" s="23"/>
      <c r="IG51" s="23"/>
      <c r="IH51" s="23"/>
      <c r="II51" s="23"/>
    </row>
    <row r="52" spans="1:243" s="22" customFormat="1" ht="75" customHeight="1">
      <c r="A52" s="66">
        <v>6.03</v>
      </c>
      <c r="B52" s="67" t="s">
        <v>111</v>
      </c>
      <c r="C52" s="39" t="s">
        <v>180</v>
      </c>
      <c r="D52" s="73"/>
      <c r="E52" s="74"/>
      <c r="F52" s="74"/>
      <c r="G52" s="74"/>
      <c r="H52" s="74"/>
      <c r="I52" s="74"/>
      <c r="J52" s="74"/>
      <c r="K52" s="74"/>
      <c r="L52" s="74"/>
      <c r="M52" s="74"/>
      <c r="N52" s="74"/>
      <c r="O52" s="74"/>
      <c r="P52" s="74"/>
      <c r="Q52" s="74"/>
      <c r="R52" s="74"/>
      <c r="S52" s="74"/>
      <c r="T52" s="74"/>
      <c r="U52" s="74"/>
      <c r="V52" s="74"/>
      <c r="W52" s="74"/>
      <c r="X52" s="74"/>
      <c r="Y52" s="74"/>
      <c r="Z52" s="74"/>
      <c r="AA52" s="74"/>
      <c r="AB52" s="74"/>
      <c r="AC52" s="74"/>
      <c r="AD52" s="74"/>
      <c r="AE52" s="74"/>
      <c r="AF52" s="74"/>
      <c r="AG52" s="74"/>
      <c r="AH52" s="74"/>
      <c r="AI52" s="74"/>
      <c r="AJ52" s="74"/>
      <c r="AK52" s="74"/>
      <c r="AL52" s="74"/>
      <c r="AM52" s="74"/>
      <c r="AN52" s="74"/>
      <c r="AO52" s="74"/>
      <c r="AP52" s="74"/>
      <c r="AQ52" s="74"/>
      <c r="AR52" s="74"/>
      <c r="AS52" s="74"/>
      <c r="AT52" s="74"/>
      <c r="AU52" s="74"/>
      <c r="AV52" s="74"/>
      <c r="AW52" s="74"/>
      <c r="AX52" s="74"/>
      <c r="AY52" s="74"/>
      <c r="AZ52" s="74"/>
      <c r="BA52" s="74"/>
      <c r="BB52" s="74"/>
      <c r="BC52" s="75"/>
      <c r="IA52" s="22">
        <v>6.03</v>
      </c>
      <c r="IB52" s="22" t="s">
        <v>111</v>
      </c>
      <c r="IC52" s="22" t="s">
        <v>180</v>
      </c>
      <c r="IE52" s="23"/>
      <c r="IF52" s="23"/>
      <c r="IG52" s="23"/>
      <c r="IH52" s="23"/>
      <c r="II52" s="23"/>
    </row>
    <row r="53" spans="1:243" s="22" customFormat="1" ht="21" customHeight="1">
      <c r="A53" s="66">
        <v>6.04</v>
      </c>
      <c r="B53" s="67" t="s">
        <v>86</v>
      </c>
      <c r="C53" s="39" t="s">
        <v>181</v>
      </c>
      <c r="D53" s="68">
        <v>210</v>
      </c>
      <c r="E53" s="69" t="s">
        <v>52</v>
      </c>
      <c r="F53" s="70">
        <v>76.41</v>
      </c>
      <c r="G53" s="40"/>
      <c r="H53" s="24"/>
      <c r="I53" s="47" t="s">
        <v>38</v>
      </c>
      <c r="J53" s="48">
        <f>IF(I53="Less(-)",-1,1)</f>
        <v>1</v>
      </c>
      <c r="K53" s="24" t="s">
        <v>39</v>
      </c>
      <c r="L53" s="24" t="s">
        <v>4</v>
      </c>
      <c r="M53" s="41"/>
      <c r="N53" s="24"/>
      <c r="O53" s="24"/>
      <c r="P53" s="46"/>
      <c r="Q53" s="24"/>
      <c r="R53" s="24"/>
      <c r="S53" s="46"/>
      <c r="T53" s="46"/>
      <c r="U53" s="46"/>
      <c r="V53" s="46"/>
      <c r="W53" s="46"/>
      <c r="X53" s="46"/>
      <c r="Y53" s="46"/>
      <c r="Z53" s="46"/>
      <c r="AA53" s="46"/>
      <c r="AB53" s="46"/>
      <c r="AC53" s="46"/>
      <c r="AD53" s="46"/>
      <c r="AE53" s="46"/>
      <c r="AF53" s="46"/>
      <c r="AG53" s="46"/>
      <c r="AH53" s="46"/>
      <c r="AI53" s="46"/>
      <c r="AJ53" s="46"/>
      <c r="AK53" s="46"/>
      <c r="AL53" s="46"/>
      <c r="AM53" s="46"/>
      <c r="AN53" s="46"/>
      <c r="AO53" s="46"/>
      <c r="AP53" s="46"/>
      <c r="AQ53" s="46"/>
      <c r="AR53" s="46"/>
      <c r="AS53" s="46"/>
      <c r="AT53" s="46"/>
      <c r="AU53" s="46"/>
      <c r="AV53" s="46"/>
      <c r="AW53" s="46"/>
      <c r="AX53" s="46"/>
      <c r="AY53" s="46"/>
      <c r="AZ53" s="59"/>
      <c r="BA53" s="42">
        <f>ROUND(total_amount_ba($B$2,$D$2,D53,F53,J53,K53,M53),0)</f>
        <v>16046</v>
      </c>
      <c r="BB53" s="60">
        <f>BA53+SUM(N53:AZ53)</f>
        <v>16046</v>
      </c>
      <c r="BC53" s="56" t="str">
        <f>SpellNumber(L53,BB53)</f>
        <v>INR  Sixteen Thousand  &amp;Forty Six  Only</v>
      </c>
      <c r="IA53" s="22">
        <v>6.04</v>
      </c>
      <c r="IB53" s="22" t="s">
        <v>86</v>
      </c>
      <c r="IC53" s="22" t="s">
        <v>181</v>
      </c>
      <c r="ID53" s="22">
        <v>210</v>
      </c>
      <c r="IE53" s="23" t="s">
        <v>52</v>
      </c>
      <c r="IF53" s="23"/>
      <c r="IG53" s="23"/>
      <c r="IH53" s="23"/>
      <c r="II53" s="23"/>
    </row>
    <row r="54" spans="1:243" s="22" customFormat="1" ht="45.75" customHeight="1">
      <c r="A54" s="66">
        <v>6.05</v>
      </c>
      <c r="B54" s="67" t="s">
        <v>85</v>
      </c>
      <c r="C54" s="39" t="s">
        <v>182</v>
      </c>
      <c r="D54" s="73"/>
      <c r="E54" s="74"/>
      <c r="F54" s="74"/>
      <c r="G54" s="74"/>
      <c r="H54" s="74"/>
      <c r="I54" s="74"/>
      <c r="J54" s="74"/>
      <c r="K54" s="74"/>
      <c r="L54" s="74"/>
      <c r="M54" s="74"/>
      <c r="N54" s="74"/>
      <c r="O54" s="74"/>
      <c r="P54" s="74"/>
      <c r="Q54" s="74"/>
      <c r="R54" s="74"/>
      <c r="S54" s="74"/>
      <c r="T54" s="74"/>
      <c r="U54" s="74"/>
      <c r="V54" s="74"/>
      <c r="W54" s="74"/>
      <c r="X54" s="74"/>
      <c r="Y54" s="74"/>
      <c r="Z54" s="74"/>
      <c r="AA54" s="74"/>
      <c r="AB54" s="74"/>
      <c r="AC54" s="74"/>
      <c r="AD54" s="74"/>
      <c r="AE54" s="74"/>
      <c r="AF54" s="74"/>
      <c r="AG54" s="74"/>
      <c r="AH54" s="74"/>
      <c r="AI54" s="74"/>
      <c r="AJ54" s="74"/>
      <c r="AK54" s="74"/>
      <c r="AL54" s="74"/>
      <c r="AM54" s="74"/>
      <c r="AN54" s="74"/>
      <c r="AO54" s="74"/>
      <c r="AP54" s="74"/>
      <c r="AQ54" s="74"/>
      <c r="AR54" s="74"/>
      <c r="AS54" s="74"/>
      <c r="AT54" s="74"/>
      <c r="AU54" s="74"/>
      <c r="AV54" s="74"/>
      <c r="AW54" s="74"/>
      <c r="AX54" s="74"/>
      <c r="AY54" s="74"/>
      <c r="AZ54" s="74"/>
      <c r="BA54" s="74"/>
      <c r="BB54" s="74"/>
      <c r="BC54" s="75"/>
      <c r="IA54" s="22">
        <v>6.05</v>
      </c>
      <c r="IB54" s="22" t="s">
        <v>85</v>
      </c>
      <c r="IC54" s="22" t="s">
        <v>182</v>
      </c>
      <c r="IE54" s="23"/>
      <c r="IF54" s="23"/>
      <c r="IG54" s="23"/>
      <c r="IH54" s="23"/>
      <c r="II54" s="23"/>
    </row>
    <row r="55" spans="1:243" s="22" customFormat="1" ht="20.25" customHeight="1">
      <c r="A55" s="66">
        <v>6.06</v>
      </c>
      <c r="B55" s="67" t="s">
        <v>86</v>
      </c>
      <c r="C55" s="39" t="s">
        <v>183</v>
      </c>
      <c r="D55" s="68">
        <v>35</v>
      </c>
      <c r="E55" s="69" t="s">
        <v>52</v>
      </c>
      <c r="F55" s="70">
        <v>106.57</v>
      </c>
      <c r="G55" s="40"/>
      <c r="H55" s="24"/>
      <c r="I55" s="47" t="s">
        <v>38</v>
      </c>
      <c r="J55" s="48">
        <f>IF(I55="Less(-)",-1,1)</f>
        <v>1</v>
      </c>
      <c r="K55" s="24" t="s">
        <v>39</v>
      </c>
      <c r="L55" s="24" t="s">
        <v>4</v>
      </c>
      <c r="M55" s="41"/>
      <c r="N55" s="24"/>
      <c r="O55" s="24"/>
      <c r="P55" s="46"/>
      <c r="Q55" s="24"/>
      <c r="R55" s="24"/>
      <c r="S55" s="46"/>
      <c r="T55" s="46"/>
      <c r="U55" s="46"/>
      <c r="V55" s="46"/>
      <c r="W55" s="46"/>
      <c r="X55" s="46"/>
      <c r="Y55" s="46"/>
      <c r="Z55" s="46"/>
      <c r="AA55" s="46"/>
      <c r="AB55" s="46"/>
      <c r="AC55" s="46"/>
      <c r="AD55" s="46"/>
      <c r="AE55" s="46"/>
      <c r="AF55" s="46"/>
      <c r="AG55" s="46"/>
      <c r="AH55" s="46"/>
      <c r="AI55" s="46"/>
      <c r="AJ55" s="46"/>
      <c r="AK55" s="46"/>
      <c r="AL55" s="46"/>
      <c r="AM55" s="46"/>
      <c r="AN55" s="46"/>
      <c r="AO55" s="46"/>
      <c r="AP55" s="46"/>
      <c r="AQ55" s="46"/>
      <c r="AR55" s="46"/>
      <c r="AS55" s="46"/>
      <c r="AT55" s="46"/>
      <c r="AU55" s="46"/>
      <c r="AV55" s="46"/>
      <c r="AW55" s="46"/>
      <c r="AX55" s="46"/>
      <c r="AY55" s="46"/>
      <c r="AZ55" s="59"/>
      <c r="BA55" s="42">
        <f>ROUND(total_amount_ba($B$2,$D$2,D55,F55,J55,K55,M55),0)</f>
        <v>3730</v>
      </c>
      <c r="BB55" s="60">
        <f>BA55+SUM(N55:AZ55)</f>
        <v>3730</v>
      </c>
      <c r="BC55" s="56" t="str">
        <f>SpellNumber(L55,BB55)</f>
        <v>INR  Three Thousand Seven Hundred &amp; Thirty  Only</v>
      </c>
      <c r="IA55" s="22">
        <v>6.06</v>
      </c>
      <c r="IB55" s="22" t="s">
        <v>86</v>
      </c>
      <c r="IC55" s="22" t="s">
        <v>183</v>
      </c>
      <c r="ID55" s="22">
        <v>35</v>
      </c>
      <c r="IE55" s="23" t="s">
        <v>52</v>
      </c>
      <c r="IF55" s="23"/>
      <c r="IG55" s="23"/>
      <c r="IH55" s="23"/>
      <c r="II55" s="23"/>
    </row>
    <row r="56" spans="1:243" s="22" customFormat="1" ht="30.75" customHeight="1">
      <c r="A56" s="66">
        <v>6.07</v>
      </c>
      <c r="B56" s="67" t="s">
        <v>112</v>
      </c>
      <c r="C56" s="39" t="s">
        <v>184</v>
      </c>
      <c r="D56" s="73"/>
      <c r="E56" s="74"/>
      <c r="F56" s="74"/>
      <c r="G56" s="74"/>
      <c r="H56" s="74"/>
      <c r="I56" s="74"/>
      <c r="J56" s="74"/>
      <c r="K56" s="74"/>
      <c r="L56" s="74"/>
      <c r="M56" s="74"/>
      <c r="N56" s="74"/>
      <c r="O56" s="74"/>
      <c r="P56" s="74"/>
      <c r="Q56" s="74"/>
      <c r="R56" s="74"/>
      <c r="S56" s="74"/>
      <c r="T56" s="74"/>
      <c r="U56" s="74"/>
      <c r="V56" s="74"/>
      <c r="W56" s="74"/>
      <c r="X56" s="74"/>
      <c r="Y56" s="74"/>
      <c r="Z56" s="74"/>
      <c r="AA56" s="74"/>
      <c r="AB56" s="74"/>
      <c r="AC56" s="74"/>
      <c r="AD56" s="74"/>
      <c r="AE56" s="74"/>
      <c r="AF56" s="74"/>
      <c r="AG56" s="74"/>
      <c r="AH56" s="74"/>
      <c r="AI56" s="74"/>
      <c r="AJ56" s="74"/>
      <c r="AK56" s="74"/>
      <c r="AL56" s="74"/>
      <c r="AM56" s="74"/>
      <c r="AN56" s="74"/>
      <c r="AO56" s="74"/>
      <c r="AP56" s="74"/>
      <c r="AQ56" s="74"/>
      <c r="AR56" s="74"/>
      <c r="AS56" s="74"/>
      <c r="AT56" s="74"/>
      <c r="AU56" s="74"/>
      <c r="AV56" s="74"/>
      <c r="AW56" s="74"/>
      <c r="AX56" s="74"/>
      <c r="AY56" s="74"/>
      <c r="AZ56" s="74"/>
      <c r="BA56" s="74"/>
      <c r="BB56" s="74"/>
      <c r="BC56" s="75"/>
      <c r="IA56" s="22">
        <v>6.07</v>
      </c>
      <c r="IB56" s="22" t="s">
        <v>112</v>
      </c>
      <c r="IC56" s="22" t="s">
        <v>184</v>
      </c>
      <c r="IE56" s="23"/>
      <c r="IF56" s="23"/>
      <c r="IG56" s="23"/>
      <c r="IH56" s="23"/>
      <c r="II56" s="23"/>
    </row>
    <row r="57" spans="1:243" s="22" customFormat="1" ht="48.75" customHeight="1">
      <c r="A57" s="66">
        <v>6.08</v>
      </c>
      <c r="B57" s="67" t="s">
        <v>113</v>
      </c>
      <c r="C57" s="39" t="s">
        <v>185</v>
      </c>
      <c r="D57" s="68">
        <v>11</v>
      </c>
      <c r="E57" s="69" t="s">
        <v>52</v>
      </c>
      <c r="F57" s="70">
        <v>155.32</v>
      </c>
      <c r="G57" s="40"/>
      <c r="H57" s="24"/>
      <c r="I57" s="47" t="s">
        <v>38</v>
      </c>
      <c r="J57" s="48">
        <f>IF(I57="Less(-)",-1,1)</f>
        <v>1</v>
      </c>
      <c r="K57" s="24" t="s">
        <v>39</v>
      </c>
      <c r="L57" s="24" t="s">
        <v>4</v>
      </c>
      <c r="M57" s="41"/>
      <c r="N57" s="24"/>
      <c r="O57" s="24"/>
      <c r="P57" s="46"/>
      <c r="Q57" s="24"/>
      <c r="R57" s="24"/>
      <c r="S57" s="46"/>
      <c r="T57" s="46"/>
      <c r="U57" s="46"/>
      <c r="V57" s="46"/>
      <c r="W57" s="46"/>
      <c r="X57" s="46"/>
      <c r="Y57" s="46"/>
      <c r="Z57" s="46"/>
      <c r="AA57" s="46"/>
      <c r="AB57" s="46"/>
      <c r="AC57" s="46"/>
      <c r="AD57" s="46"/>
      <c r="AE57" s="46"/>
      <c r="AF57" s="46"/>
      <c r="AG57" s="46"/>
      <c r="AH57" s="46"/>
      <c r="AI57" s="46"/>
      <c r="AJ57" s="46"/>
      <c r="AK57" s="46"/>
      <c r="AL57" s="46"/>
      <c r="AM57" s="46"/>
      <c r="AN57" s="46"/>
      <c r="AO57" s="46"/>
      <c r="AP57" s="46"/>
      <c r="AQ57" s="46"/>
      <c r="AR57" s="46"/>
      <c r="AS57" s="46"/>
      <c r="AT57" s="46"/>
      <c r="AU57" s="46"/>
      <c r="AV57" s="46"/>
      <c r="AW57" s="46"/>
      <c r="AX57" s="46"/>
      <c r="AY57" s="46"/>
      <c r="AZ57" s="59"/>
      <c r="BA57" s="42">
        <f>ROUND(total_amount_ba($B$2,$D$2,D57,F57,J57,K57,M57),0)</f>
        <v>1709</v>
      </c>
      <c r="BB57" s="60">
        <f>BA57+SUM(N57:AZ57)</f>
        <v>1709</v>
      </c>
      <c r="BC57" s="56" t="str">
        <f>SpellNumber(L57,BB57)</f>
        <v>INR  One Thousand Seven Hundred &amp; Nine  Only</v>
      </c>
      <c r="IA57" s="22">
        <v>6.08</v>
      </c>
      <c r="IB57" s="22" t="s">
        <v>113</v>
      </c>
      <c r="IC57" s="22" t="s">
        <v>185</v>
      </c>
      <c r="ID57" s="22">
        <v>11</v>
      </c>
      <c r="IE57" s="23" t="s">
        <v>52</v>
      </c>
      <c r="IF57" s="23"/>
      <c r="IG57" s="23"/>
      <c r="IH57" s="23"/>
      <c r="II57" s="23"/>
    </row>
    <row r="58" spans="1:243" s="22" customFormat="1" ht="85.5">
      <c r="A58" s="66">
        <v>6.09</v>
      </c>
      <c r="B58" s="67" t="s">
        <v>114</v>
      </c>
      <c r="C58" s="39" t="s">
        <v>186</v>
      </c>
      <c r="D58" s="68">
        <v>210</v>
      </c>
      <c r="E58" s="69" t="s">
        <v>52</v>
      </c>
      <c r="F58" s="70">
        <v>100.96</v>
      </c>
      <c r="G58" s="40"/>
      <c r="H58" s="24"/>
      <c r="I58" s="47" t="s">
        <v>38</v>
      </c>
      <c r="J58" s="48">
        <f>IF(I58="Less(-)",-1,1)</f>
        <v>1</v>
      </c>
      <c r="K58" s="24" t="s">
        <v>39</v>
      </c>
      <c r="L58" s="24" t="s">
        <v>4</v>
      </c>
      <c r="M58" s="41"/>
      <c r="N58" s="24"/>
      <c r="O58" s="24"/>
      <c r="P58" s="46"/>
      <c r="Q58" s="24"/>
      <c r="R58" s="24"/>
      <c r="S58" s="46"/>
      <c r="T58" s="46"/>
      <c r="U58" s="46"/>
      <c r="V58" s="46"/>
      <c r="W58" s="46"/>
      <c r="X58" s="46"/>
      <c r="Y58" s="46"/>
      <c r="Z58" s="46"/>
      <c r="AA58" s="46"/>
      <c r="AB58" s="46"/>
      <c r="AC58" s="46"/>
      <c r="AD58" s="46"/>
      <c r="AE58" s="46"/>
      <c r="AF58" s="46"/>
      <c r="AG58" s="46"/>
      <c r="AH58" s="46"/>
      <c r="AI58" s="46"/>
      <c r="AJ58" s="46"/>
      <c r="AK58" s="46"/>
      <c r="AL58" s="46"/>
      <c r="AM58" s="46"/>
      <c r="AN58" s="46"/>
      <c r="AO58" s="46"/>
      <c r="AP58" s="46"/>
      <c r="AQ58" s="46"/>
      <c r="AR58" s="46"/>
      <c r="AS58" s="46"/>
      <c r="AT58" s="46"/>
      <c r="AU58" s="46"/>
      <c r="AV58" s="46"/>
      <c r="AW58" s="46"/>
      <c r="AX58" s="46"/>
      <c r="AY58" s="46"/>
      <c r="AZ58" s="59"/>
      <c r="BA58" s="42">
        <f>ROUND(total_amount_ba($B$2,$D$2,D58,F58,J58,K58,M58),0)</f>
        <v>21202</v>
      </c>
      <c r="BB58" s="60">
        <f>BA58+SUM(N58:AZ58)</f>
        <v>21202</v>
      </c>
      <c r="BC58" s="56" t="str">
        <f>SpellNumber(L58,BB58)</f>
        <v>INR  Twenty One Thousand Two Hundred &amp; Two  Only</v>
      </c>
      <c r="IA58" s="22">
        <v>6.09</v>
      </c>
      <c r="IB58" s="22" t="s">
        <v>114</v>
      </c>
      <c r="IC58" s="22" t="s">
        <v>186</v>
      </c>
      <c r="ID58" s="22">
        <v>210</v>
      </c>
      <c r="IE58" s="23" t="s">
        <v>52</v>
      </c>
      <c r="IF58" s="23"/>
      <c r="IG58" s="23"/>
      <c r="IH58" s="23"/>
      <c r="II58" s="23"/>
    </row>
    <row r="59" spans="1:243" s="22" customFormat="1" ht="76.5" customHeight="1">
      <c r="A59" s="70">
        <v>6.1</v>
      </c>
      <c r="B59" s="67" t="s">
        <v>115</v>
      </c>
      <c r="C59" s="39" t="s">
        <v>187</v>
      </c>
      <c r="D59" s="68">
        <v>210</v>
      </c>
      <c r="E59" s="69" t="s">
        <v>52</v>
      </c>
      <c r="F59" s="70">
        <v>16</v>
      </c>
      <c r="G59" s="40"/>
      <c r="H59" s="24"/>
      <c r="I59" s="47" t="s">
        <v>38</v>
      </c>
      <c r="J59" s="48">
        <f>IF(I59="Less(-)",-1,1)</f>
        <v>1</v>
      </c>
      <c r="K59" s="24" t="s">
        <v>39</v>
      </c>
      <c r="L59" s="24" t="s">
        <v>4</v>
      </c>
      <c r="M59" s="41"/>
      <c r="N59" s="24"/>
      <c r="O59" s="24"/>
      <c r="P59" s="46"/>
      <c r="Q59" s="24"/>
      <c r="R59" s="24"/>
      <c r="S59" s="46"/>
      <c r="T59" s="46"/>
      <c r="U59" s="46"/>
      <c r="V59" s="46"/>
      <c r="W59" s="46"/>
      <c r="X59" s="46"/>
      <c r="Y59" s="46"/>
      <c r="Z59" s="46"/>
      <c r="AA59" s="46"/>
      <c r="AB59" s="46"/>
      <c r="AC59" s="46"/>
      <c r="AD59" s="46"/>
      <c r="AE59" s="46"/>
      <c r="AF59" s="46"/>
      <c r="AG59" s="46"/>
      <c r="AH59" s="46"/>
      <c r="AI59" s="46"/>
      <c r="AJ59" s="46"/>
      <c r="AK59" s="46"/>
      <c r="AL59" s="46"/>
      <c r="AM59" s="46"/>
      <c r="AN59" s="46"/>
      <c r="AO59" s="46"/>
      <c r="AP59" s="46"/>
      <c r="AQ59" s="46"/>
      <c r="AR59" s="46"/>
      <c r="AS59" s="46"/>
      <c r="AT59" s="46"/>
      <c r="AU59" s="46"/>
      <c r="AV59" s="46"/>
      <c r="AW59" s="46"/>
      <c r="AX59" s="46"/>
      <c r="AY59" s="46"/>
      <c r="AZ59" s="59"/>
      <c r="BA59" s="42">
        <f>ROUND(total_amount_ba($B$2,$D$2,D59,F59,J59,K59,M59),0)</f>
        <v>3360</v>
      </c>
      <c r="BB59" s="60">
        <f>BA59+SUM(N59:AZ59)</f>
        <v>3360</v>
      </c>
      <c r="BC59" s="56" t="str">
        <f>SpellNumber(L59,BB59)</f>
        <v>INR  Three Thousand Three Hundred &amp; Sixty  Only</v>
      </c>
      <c r="IA59" s="22">
        <v>6.1</v>
      </c>
      <c r="IB59" s="22" t="s">
        <v>115</v>
      </c>
      <c r="IC59" s="22" t="s">
        <v>187</v>
      </c>
      <c r="ID59" s="22">
        <v>210</v>
      </c>
      <c r="IE59" s="23" t="s">
        <v>52</v>
      </c>
      <c r="IF59" s="23"/>
      <c r="IG59" s="23"/>
      <c r="IH59" s="23"/>
      <c r="II59" s="23"/>
    </row>
    <row r="60" spans="1:243" s="22" customFormat="1" ht="74.25" customHeight="1">
      <c r="A60" s="66">
        <v>6.11</v>
      </c>
      <c r="B60" s="67" t="s">
        <v>116</v>
      </c>
      <c r="C60" s="39" t="s">
        <v>188</v>
      </c>
      <c r="D60" s="73"/>
      <c r="E60" s="74"/>
      <c r="F60" s="74"/>
      <c r="G60" s="74"/>
      <c r="H60" s="74"/>
      <c r="I60" s="74"/>
      <c r="J60" s="74"/>
      <c r="K60" s="74"/>
      <c r="L60" s="74"/>
      <c r="M60" s="74"/>
      <c r="N60" s="74"/>
      <c r="O60" s="74"/>
      <c r="P60" s="74"/>
      <c r="Q60" s="74"/>
      <c r="R60" s="74"/>
      <c r="S60" s="74"/>
      <c r="T60" s="74"/>
      <c r="U60" s="74"/>
      <c r="V60" s="74"/>
      <c r="W60" s="74"/>
      <c r="X60" s="74"/>
      <c r="Y60" s="74"/>
      <c r="Z60" s="74"/>
      <c r="AA60" s="74"/>
      <c r="AB60" s="74"/>
      <c r="AC60" s="74"/>
      <c r="AD60" s="74"/>
      <c r="AE60" s="74"/>
      <c r="AF60" s="74"/>
      <c r="AG60" s="74"/>
      <c r="AH60" s="74"/>
      <c r="AI60" s="74"/>
      <c r="AJ60" s="74"/>
      <c r="AK60" s="74"/>
      <c r="AL60" s="74"/>
      <c r="AM60" s="74"/>
      <c r="AN60" s="74"/>
      <c r="AO60" s="74"/>
      <c r="AP60" s="74"/>
      <c r="AQ60" s="74"/>
      <c r="AR60" s="74"/>
      <c r="AS60" s="74"/>
      <c r="AT60" s="74"/>
      <c r="AU60" s="74"/>
      <c r="AV60" s="74"/>
      <c r="AW60" s="74"/>
      <c r="AX60" s="74"/>
      <c r="AY60" s="74"/>
      <c r="AZ60" s="74"/>
      <c r="BA60" s="74"/>
      <c r="BB60" s="74"/>
      <c r="BC60" s="75"/>
      <c r="IA60" s="22">
        <v>6.11</v>
      </c>
      <c r="IB60" s="22" t="s">
        <v>116</v>
      </c>
      <c r="IC60" s="22" t="s">
        <v>188</v>
      </c>
      <c r="IE60" s="23"/>
      <c r="IF60" s="23"/>
      <c r="IG60" s="23"/>
      <c r="IH60" s="23"/>
      <c r="II60" s="23"/>
    </row>
    <row r="61" spans="1:243" s="22" customFormat="1" ht="20.25" customHeight="1">
      <c r="A61" s="66">
        <v>6.12</v>
      </c>
      <c r="B61" s="67" t="s">
        <v>117</v>
      </c>
      <c r="C61" s="39" t="s">
        <v>189</v>
      </c>
      <c r="D61" s="68">
        <v>84</v>
      </c>
      <c r="E61" s="69" t="s">
        <v>52</v>
      </c>
      <c r="F61" s="70">
        <v>42.13</v>
      </c>
      <c r="G61" s="40"/>
      <c r="H61" s="24"/>
      <c r="I61" s="47" t="s">
        <v>38</v>
      </c>
      <c r="J61" s="48">
        <f>IF(I61="Less(-)",-1,1)</f>
        <v>1</v>
      </c>
      <c r="K61" s="24" t="s">
        <v>39</v>
      </c>
      <c r="L61" s="24" t="s">
        <v>4</v>
      </c>
      <c r="M61" s="41"/>
      <c r="N61" s="24"/>
      <c r="O61" s="24"/>
      <c r="P61" s="46"/>
      <c r="Q61" s="24"/>
      <c r="R61" s="24"/>
      <c r="S61" s="46"/>
      <c r="T61" s="46"/>
      <c r="U61" s="46"/>
      <c r="V61" s="46"/>
      <c r="W61" s="46"/>
      <c r="X61" s="46"/>
      <c r="Y61" s="46"/>
      <c r="Z61" s="46"/>
      <c r="AA61" s="46"/>
      <c r="AB61" s="46"/>
      <c r="AC61" s="46"/>
      <c r="AD61" s="46"/>
      <c r="AE61" s="46"/>
      <c r="AF61" s="46"/>
      <c r="AG61" s="46"/>
      <c r="AH61" s="46"/>
      <c r="AI61" s="46"/>
      <c r="AJ61" s="46"/>
      <c r="AK61" s="46"/>
      <c r="AL61" s="46"/>
      <c r="AM61" s="46"/>
      <c r="AN61" s="46"/>
      <c r="AO61" s="46"/>
      <c r="AP61" s="46"/>
      <c r="AQ61" s="46"/>
      <c r="AR61" s="46"/>
      <c r="AS61" s="46"/>
      <c r="AT61" s="46"/>
      <c r="AU61" s="46"/>
      <c r="AV61" s="46"/>
      <c r="AW61" s="46"/>
      <c r="AX61" s="46"/>
      <c r="AY61" s="46"/>
      <c r="AZ61" s="59"/>
      <c r="BA61" s="42">
        <f>ROUND(total_amount_ba($B$2,$D$2,D61,F61,J61,K61,M61),0)</f>
        <v>3539</v>
      </c>
      <c r="BB61" s="60">
        <f>BA61+SUM(N61:AZ61)</f>
        <v>3539</v>
      </c>
      <c r="BC61" s="56" t="str">
        <f>SpellNumber(L61,BB61)</f>
        <v>INR  Three Thousand Five Hundred &amp; Thirty Nine  Only</v>
      </c>
      <c r="IA61" s="22">
        <v>6.12</v>
      </c>
      <c r="IB61" s="22" t="s">
        <v>117</v>
      </c>
      <c r="IC61" s="22" t="s">
        <v>189</v>
      </c>
      <c r="ID61" s="22">
        <v>84</v>
      </c>
      <c r="IE61" s="23" t="s">
        <v>52</v>
      </c>
      <c r="IF61" s="23"/>
      <c r="IG61" s="23"/>
      <c r="IH61" s="23"/>
      <c r="II61" s="23"/>
    </row>
    <row r="62" spans="1:243" s="22" customFormat="1" ht="15.75">
      <c r="A62" s="66">
        <v>7</v>
      </c>
      <c r="B62" s="67" t="s">
        <v>118</v>
      </c>
      <c r="C62" s="39" t="s">
        <v>190</v>
      </c>
      <c r="D62" s="73"/>
      <c r="E62" s="74"/>
      <c r="F62" s="74"/>
      <c r="G62" s="74"/>
      <c r="H62" s="74"/>
      <c r="I62" s="74"/>
      <c r="J62" s="74"/>
      <c r="K62" s="74"/>
      <c r="L62" s="74"/>
      <c r="M62" s="74"/>
      <c r="N62" s="74"/>
      <c r="O62" s="74"/>
      <c r="P62" s="74"/>
      <c r="Q62" s="74"/>
      <c r="R62" s="74"/>
      <c r="S62" s="74"/>
      <c r="T62" s="74"/>
      <c r="U62" s="74"/>
      <c r="V62" s="74"/>
      <c r="W62" s="74"/>
      <c r="X62" s="74"/>
      <c r="Y62" s="74"/>
      <c r="Z62" s="74"/>
      <c r="AA62" s="74"/>
      <c r="AB62" s="74"/>
      <c r="AC62" s="74"/>
      <c r="AD62" s="74"/>
      <c r="AE62" s="74"/>
      <c r="AF62" s="74"/>
      <c r="AG62" s="74"/>
      <c r="AH62" s="74"/>
      <c r="AI62" s="74"/>
      <c r="AJ62" s="74"/>
      <c r="AK62" s="74"/>
      <c r="AL62" s="74"/>
      <c r="AM62" s="74"/>
      <c r="AN62" s="74"/>
      <c r="AO62" s="74"/>
      <c r="AP62" s="74"/>
      <c r="AQ62" s="74"/>
      <c r="AR62" s="74"/>
      <c r="AS62" s="74"/>
      <c r="AT62" s="74"/>
      <c r="AU62" s="74"/>
      <c r="AV62" s="74"/>
      <c r="AW62" s="74"/>
      <c r="AX62" s="74"/>
      <c r="AY62" s="74"/>
      <c r="AZ62" s="74"/>
      <c r="BA62" s="74"/>
      <c r="BB62" s="74"/>
      <c r="BC62" s="75"/>
      <c r="IA62" s="22">
        <v>7</v>
      </c>
      <c r="IB62" s="22" t="s">
        <v>118</v>
      </c>
      <c r="IC62" s="22" t="s">
        <v>190</v>
      </c>
      <c r="IE62" s="23"/>
      <c r="IF62" s="23"/>
      <c r="IG62" s="23"/>
      <c r="IH62" s="23"/>
      <c r="II62" s="23"/>
    </row>
    <row r="63" spans="1:243" s="22" customFormat="1" ht="142.5">
      <c r="A63" s="66">
        <v>7.01</v>
      </c>
      <c r="B63" s="67" t="s">
        <v>119</v>
      </c>
      <c r="C63" s="39" t="s">
        <v>191</v>
      </c>
      <c r="D63" s="73"/>
      <c r="E63" s="74"/>
      <c r="F63" s="74"/>
      <c r="G63" s="74"/>
      <c r="H63" s="74"/>
      <c r="I63" s="74"/>
      <c r="J63" s="74"/>
      <c r="K63" s="74"/>
      <c r="L63" s="74"/>
      <c r="M63" s="74"/>
      <c r="N63" s="74"/>
      <c r="O63" s="74"/>
      <c r="P63" s="74"/>
      <c r="Q63" s="74"/>
      <c r="R63" s="74"/>
      <c r="S63" s="74"/>
      <c r="T63" s="74"/>
      <c r="U63" s="74"/>
      <c r="V63" s="74"/>
      <c r="W63" s="74"/>
      <c r="X63" s="74"/>
      <c r="Y63" s="74"/>
      <c r="Z63" s="74"/>
      <c r="AA63" s="74"/>
      <c r="AB63" s="74"/>
      <c r="AC63" s="74"/>
      <c r="AD63" s="74"/>
      <c r="AE63" s="74"/>
      <c r="AF63" s="74"/>
      <c r="AG63" s="74"/>
      <c r="AH63" s="74"/>
      <c r="AI63" s="74"/>
      <c r="AJ63" s="74"/>
      <c r="AK63" s="74"/>
      <c r="AL63" s="74"/>
      <c r="AM63" s="74"/>
      <c r="AN63" s="74"/>
      <c r="AO63" s="74"/>
      <c r="AP63" s="74"/>
      <c r="AQ63" s="74"/>
      <c r="AR63" s="74"/>
      <c r="AS63" s="74"/>
      <c r="AT63" s="74"/>
      <c r="AU63" s="74"/>
      <c r="AV63" s="74"/>
      <c r="AW63" s="74"/>
      <c r="AX63" s="74"/>
      <c r="AY63" s="74"/>
      <c r="AZ63" s="74"/>
      <c r="BA63" s="74"/>
      <c r="BB63" s="74"/>
      <c r="BC63" s="75"/>
      <c r="IA63" s="22">
        <v>7.01</v>
      </c>
      <c r="IB63" s="22" t="s">
        <v>119</v>
      </c>
      <c r="IC63" s="22" t="s">
        <v>191</v>
      </c>
      <c r="IE63" s="23"/>
      <c r="IF63" s="23"/>
      <c r="IG63" s="23"/>
      <c r="IH63" s="23"/>
      <c r="II63" s="23"/>
    </row>
    <row r="64" spans="1:243" s="22" customFormat="1" ht="47.25" customHeight="1">
      <c r="A64" s="66">
        <v>7.02</v>
      </c>
      <c r="B64" s="67" t="s">
        <v>120</v>
      </c>
      <c r="C64" s="39" t="s">
        <v>192</v>
      </c>
      <c r="D64" s="68">
        <v>5</v>
      </c>
      <c r="E64" s="69" t="s">
        <v>52</v>
      </c>
      <c r="F64" s="70">
        <v>376.67</v>
      </c>
      <c r="G64" s="40"/>
      <c r="H64" s="24"/>
      <c r="I64" s="47" t="s">
        <v>38</v>
      </c>
      <c r="J64" s="48">
        <f>IF(I64="Less(-)",-1,1)</f>
        <v>1</v>
      </c>
      <c r="K64" s="24" t="s">
        <v>39</v>
      </c>
      <c r="L64" s="24" t="s">
        <v>4</v>
      </c>
      <c r="M64" s="41"/>
      <c r="N64" s="24"/>
      <c r="O64" s="24"/>
      <c r="P64" s="46"/>
      <c r="Q64" s="24"/>
      <c r="R64" s="24"/>
      <c r="S64" s="46"/>
      <c r="T64" s="46"/>
      <c r="U64" s="46"/>
      <c r="V64" s="46"/>
      <c r="W64" s="46"/>
      <c r="X64" s="46"/>
      <c r="Y64" s="46"/>
      <c r="Z64" s="46"/>
      <c r="AA64" s="46"/>
      <c r="AB64" s="46"/>
      <c r="AC64" s="46"/>
      <c r="AD64" s="46"/>
      <c r="AE64" s="46"/>
      <c r="AF64" s="46"/>
      <c r="AG64" s="46"/>
      <c r="AH64" s="46"/>
      <c r="AI64" s="46"/>
      <c r="AJ64" s="46"/>
      <c r="AK64" s="46"/>
      <c r="AL64" s="46"/>
      <c r="AM64" s="46"/>
      <c r="AN64" s="46"/>
      <c r="AO64" s="46"/>
      <c r="AP64" s="46"/>
      <c r="AQ64" s="46"/>
      <c r="AR64" s="46"/>
      <c r="AS64" s="46"/>
      <c r="AT64" s="46"/>
      <c r="AU64" s="46"/>
      <c r="AV64" s="46"/>
      <c r="AW64" s="46"/>
      <c r="AX64" s="46"/>
      <c r="AY64" s="46"/>
      <c r="AZ64" s="59"/>
      <c r="BA64" s="42">
        <f>ROUND(total_amount_ba($B$2,$D$2,D64,F64,J64,K64,M64),0)</f>
        <v>1883</v>
      </c>
      <c r="BB64" s="60">
        <f>BA64+SUM(N64:AZ64)</f>
        <v>1883</v>
      </c>
      <c r="BC64" s="56" t="str">
        <f>SpellNumber(L64,BB64)</f>
        <v>INR  One Thousand Eight Hundred &amp; Eighty Three  Only</v>
      </c>
      <c r="IA64" s="22">
        <v>7.02</v>
      </c>
      <c r="IB64" s="22" t="s">
        <v>120</v>
      </c>
      <c r="IC64" s="22" t="s">
        <v>192</v>
      </c>
      <c r="ID64" s="22">
        <v>5</v>
      </c>
      <c r="IE64" s="23" t="s">
        <v>52</v>
      </c>
      <c r="IF64" s="23"/>
      <c r="IG64" s="23"/>
      <c r="IH64" s="23"/>
      <c r="II64" s="23"/>
    </row>
    <row r="65" spans="1:243" s="22" customFormat="1" ht="42.75">
      <c r="A65" s="66">
        <v>7.03</v>
      </c>
      <c r="B65" s="67" t="s">
        <v>121</v>
      </c>
      <c r="C65" s="39" t="s">
        <v>193</v>
      </c>
      <c r="D65" s="73"/>
      <c r="E65" s="74"/>
      <c r="F65" s="74"/>
      <c r="G65" s="74"/>
      <c r="H65" s="74"/>
      <c r="I65" s="74"/>
      <c r="J65" s="74"/>
      <c r="K65" s="74"/>
      <c r="L65" s="74"/>
      <c r="M65" s="74"/>
      <c r="N65" s="74"/>
      <c r="O65" s="74"/>
      <c r="P65" s="74"/>
      <c r="Q65" s="74"/>
      <c r="R65" s="74"/>
      <c r="S65" s="74"/>
      <c r="T65" s="74"/>
      <c r="U65" s="74"/>
      <c r="V65" s="74"/>
      <c r="W65" s="74"/>
      <c r="X65" s="74"/>
      <c r="Y65" s="74"/>
      <c r="Z65" s="74"/>
      <c r="AA65" s="74"/>
      <c r="AB65" s="74"/>
      <c r="AC65" s="74"/>
      <c r="AD65" s="74"/>
      <c r="AE65" s="74"/>
      <c r="AF65" s="74"/>
      <c r="AG65" s="74"/>
      <c r="AH65" s="74"/>
      <c r="AI65" s="74"/>
      <c r="AJ65" s="74"/>
      <c r="AK65" s="74"/>
      <c r="AL65" s="74"/>
      <c r="AM65" s="74"/>
      <c r="AN65" s="74"/>
      <c r="AO65" s="74"/>
      <c r="AP65" s="74"/>
      <c r="AQ65" s="74"/>
      <c r="AR65" s="74"/>
      <c r="AS65" s="74"/>
      <c r="AT65" s="74"/>
      <c r="AU65" s="74"/>
      <c r="AV65" s="74"/>
      <c r="AW65" s="74"/>
      <c r="AX65" s="74"/>
      <c r="AY65" s="74"/>
      <c r="AZ65" s="74"/>
      <c r="BA65" s="74"/>
      <c r="BB65" s="74"/>
      <c r="BC65" s="75"/>
      <c r="IA65" s="22">
        <v>7.03</v>
      </c>
      <c r="IB65" s="22" t="s">
        <v>121</v>
      </c>
      <c r="IC65" s="22" t="s">
        <v>193</v>
      </c>
      <c r="IE65" s="23"/>
      <c r="IF65" s="23"/>
      <c r="IG65" s="23"/>
      <c r="IH65" s="23"/>
      <c r="II65" s="23"/>
    </row>
    <row r="66" spans="1:243" s="22" customFormat="1" ht="33" customHeight="1">
      <c r="A66" s="66">
        <v>7.04</v>
      </c>
      <c r="B66" s="67" t="s">
        <v>122</v>
      </c>
      <c r="C66" s="39" t="s">
        <v>194</v>
      </c>
      <c r="D66" s="68">
        <v>6</v>
      </c>
      <c r="E66" s="69" t="s">
        <v>52</v>
      </c>
      <c r="F66" s="70">
        <v>780.79</v>
      </c>
      <c r="G66" s="65">
        <v>20610</v>
      </c>
      <c r="H66" s="50"/>
      <c r="I66" s="51" t="s">
        <v>38</v>
      </c>
      <c r="J66" s="52">
        <f>IF(I66="Less(-)",-1,1)</f>
        <v>1</v>
      </c>
      <c r="K66" s="50" t="s">
        <v>39</v>
      </c>
      <c r="L66" s="50" t="s">
        <v>4</v>
      </c>
      <c r="M66" s="53"/>
      <c r="N66" s="50"/>
      <c r="O66" s="50"/>
      <c r="P66" s="54"/>
      <c r="Q66" s="50"/>
      <c r="R66" s="50"/>
      <c r="S66" s="54"/>
      <c r="T66" s="54"/>
      <c r="U66" s="54"/>
      <c r="V66" s="54"/>
      <c r="W66" s="54"/>
      <c r="X66" s="54"/>
      <c r="Y66" s="54"/>
      <c r="Z66" s="54"/>
      <c r="AA66" s="54"/>
      <c r="AB66" s="54"/>
      <c r="AC66" s="54"/>
      <c r="AD66" s="54"/>
      <c r="AE66" s="54"/>
      <c r="AF66" s="54"/>
      <c r="AG66" s="54"/>
      <c r="AH66" s="54"/>
      <c r="AI66" s="54"/>
      <c r="AJ66" s="54"/>
      <c r="AK66" s="54"/>
      <c r="AL66" s="54"/>
      <c r="AM66" s="54"/>
      <c r="AN66" s="54"/>
      <c r="AO66" s="54"/>
      <c r="AP66" s="54"/>
      <c r="AQ66" s="54"/>
      <c r="AR66" s="54"/>
      <c r="AS66" s="54"/>
      <c r="AT66" s="54"/>
      <c r="AU66" s="54"/>
      <c r="AV66" s="54"/>
      <c r="AW66" s="54"/>
      <c r="AX66" s="54"/>
      <c r="AY66" s="54"/>
      <c r="AZ66" s="54"/>
      <c r="BA66" s="42">
        <f>ROUND(total_amount_ba($B$2,$D$2,D66,F66,J66,K66,M66),0)</f>
        <v>4685</v>
      </c>
      <c r="BB66" s="55">
        <f>BA66+SUM(N66:AZ66)</f>
        <v>4685</v>
      </c>
      <c r="BC66" s="56" t="str">
        <f>SpellNumber(L66,BB66)</f>
        <v>INR  Four Thousand Six Hundred &amp; Eighty Five  Only</v>
      </c>
      <c r="IA66" s="22">
        <v>7.04</v>
      </c>
      <c r="IB66" s="22" t="s">
        <v>122</v>
      </c>
      <c r="IC66" s="22" t="s">
        <v>194</v>
      </c>
      <c r="ID66" s="22">
        <v>6</v>
      </c>
      <c r="IE66" s="23" t="s">
        <v>52</v>
      </c>
      <c r="IF66" s="23"/>
      <c r="IG66" s="23"/>
      <c r="IH66" s="23"/>
      <c r="II66" s="23"/>
    </row>
    <row r="67" spans="1:243" s="22" customFormat="1" ht="15.75">
      <c r="A67" s="66">
        <v>8</v>
      </c>
      <c r="B67" s="67" t="s">
        <v>123</v>
      </c>
      <c r="C67" s="39" t="s">
        <v>195</v>
      </c>
      <c r="D67" s="73"/>
      <c r="E67" s="74"/>
      <c r="F67" s="74"/>
      <c r="G67" s="74"/>
      <c r="H67" s="74"/>
      <c r="I67" s="74"/>
      <c r="J67" s="74"/>
      <c r="K67" s="74"/>
      <c r="L67" s="74"/>
      <c r="M67" s="74"/>
      <c r="N67" s="74"/>
      <c r="O67" s="74"/>
      <c r="P67" s="74"/>
      <c r="Q67" s="74"/>
      <c r="R67" s="74"/>
      <c r="S67" s="74"/>
      <c r="T67" s="74"/>
      <c r="U67" s="74"/>
      <c r="V67" s="74"/>
      <c r="W67" s="74"/>
      <c r="X67" s="74"/>
      <c r="Y67" s="74"/>
      <c r="Z67" s="74"/>
      <c r="AA67" s="74"/>
      <c r="AB67" s="74"/>
      <c r="AC67" s="74"/>
      <c r="AD67" s="74"/>
      <c r="AE67" s="74"/>
      <c r="AF67" s="74"/>
      <c r="AG67" s="74"/>
      <c r="AH67" s="74"/>
      <c r="AI67" s="74"/>
      <c r="AJ67" s="74"/>
      <c r="AK67" s="74"/>
      <c r="AL67" s="74"/>
      <c r="AM67" s="74"/>
      <c r="AN67" s="74"/>
      <c r="AO67" s="74"/>
      <c r="AP67" s="74"/>
      <c r="AQ67" s="74"/>
      <c r="AR67" s="74"/>
      <c r="AS67" s="74"/>
      <c r="AT67" s="74"/>
      <c r="AU67" s="74"/>
      <c r="AV67" s="74"/>
      <c r="AW67" s="74"/>
      <c r="AX67" s="74"/>
      <c r="AY67" s="74"/>
      <c r="AZ67" s="74"/>
      <c r="BA67" s="74"/>
      <c r="BB67" s="74"/>
      <c r="BC67" s="75"/>
      <c r="IA67" s="22">
        <v>8</v>
      </c>
      <c r="IB67" s="22" t="s">
        <v>123</v>
      </c>
      <c r="IC67" s="22" t="s">
        <v>195</v>
      </c>
      <c r="IE67" s="23"/>
      <c r="IF67" s="23"/>
      <c r="IG67" s="23"/>
      <c r="IH67" s="23"/>
      <c r="II67" s="23"/>
    </row>
    <row r="68" spans="1:243" s="22" customFormat="1" ht="71.25">
      <c r="A68" s="66">
        <v>8.01</v>
      </c>
      <c r="B68" s="67" t="s">
        <v>124</v>
      </c>
      <c r="C68" s="39" t="s">
        <v>196</v>
      </c>
      <c r="D68" s="73"/>
      <c r="E68" s="74"/>
      <c r="F68" s="74"/>
      <c r="G68" s="74"/>
      <c r="H68" s="74"/>
      <c r="I68" s="74"/>
      <c r="J68" s="74"/>
      <c r="K68" s="74"/>
      <c r="L68" s="74"/>
      <c r="M68" s="74"/>
      <c r="N68" s="74"/>
      <c r="O68" s="74"/>
      <c r="P68" s="74"/>
      <c r="Q68" s="74"/>
      <c r="R68" s="74"/>
      <c r="S68" s="74"/>
      <c r="T68" s="74"/>
      <c r="U68" s="74"/>
      <c r="V68" s="74"/>
      <c r="W68" s="74"/>
      <c r="X68" s="74"/>
      <c r="Y68" s="74"/>
      <c r="Z68" s="74"/>
      <c r="AA68" s="74"/>
      <c r="AB68" s="74"/>
      <c r="AC68" s="74"/>
      <c r="AD68" s="74"/>
      <c r="AE68" s="74"/>
      <c r="AF68" s="74"/>
      <c r="AG68" s="74"/>
      <c r="AH68" s="74"/>
      <c r="AI68" s="74"/>
      <c r="AJ68" s="74"/>
      <c r="AK68" s="74"/>
      <c r="AL68" s="74"/>
      <c r="AM68" s="74"/>
      <c r="AN68" s="74"/>
      <c r="AO68" s="74"/>
      <c r="AP68" s="74"/>
      <c r="AQ68" s="74"/>
      <c r="AR68" s="74"/>
      <c r="AS68" s="74"/>
      <c r="AT68" s="74"/>
      <c r="AU68" s="74"/>
      <c r="AV68" s="74"/>
      <c r="AW68" s="74"/>
      <c r="AX68" s="74"/>
      <c r="AY68" s="74"/>
      <c r="AZ68" s="74"/>
      <c r="BA68" s="74"/>
      <c r="BB68" s="74"/>
      <c r="BC68" s="75"/>
      <c r="IA68" s="22">
        <v>8.01</v>
      </c>
      <c r="IB68" s="22" t="s">
        <v>124</v>
      </c>
      <c r="IC68" s="22" t="s">
        <v>196</v>
      </c>
      <c r="IE68" s="23"/>
      <c r="IF68" s="23"/>
      <c r="IG68" s="23"/>
      <c r="IH68" s="23"/>
      <c r="II68" s="23"/>
    </row>
    <row r="69" spans="1:243" s="22" customFormat="1" ht="28.5">
      <c r="A69" s="66">
        <v>8.02</v>
      </c>
      <c r="B69" s="67" t="s">
        <v>125</v>
      </c>
      <c r="C69" s="39" t="s">
        <v>197</v>
      </c>
      <c r="D69" s="68">
        <v>1</v>
      </c>
      <c r="E69" s="69" t="s">
        <v>65</v>
      </c>
      <c r="F69" s="70">
        <v>329.37</v>
      </c>
      <c r="G69" s="40"/>
      <c r="H69" s="24"/>
      <c r="I69" s="47" t="s">
        <v>38</v>
      </c>
      <c r="J69" s="48">
        <f>IF(I69="Less(-)",-1,1)</f>
        <v>1</v>
      </c>
      <c r="K69" s="24" t="s">
        <v>39</v>
      </c>
      <c r="L69" s="24" t="s">
        <v>4</v>
      </c>
      <c r="M69" s="41"/>
      <c r="N69" s="24"/>
      <c r="O69" s="24"/>
      <c r="P69" s="46"/>
      <c r="Q69" s="24"/>
      <c r="R69" s="24"/>
      <c r="S69" s="46"/>
      <c r="T69" s="46"/>
      <c r="U69" s="46"/>
      <c r="V69" s="46"/>
      <c r="W69" s="46"/>
      <c r="X69" s="46"/>
      <c r="Y69" s="46"/>
      <c r="Z69" s="46"/>
      <c r="AA69" s="46"/>
      <c r="AB69" s="46"/>
      <c r="AC69" s="46"/>
      <c r="AD69" s="46"/>
      <c r="AE69" s="46"/>
      <c r="AF69" s="46"/>
      <c r="AG69" s="46"/>
      <c r="AH69" s="46"/>
      <c r="AI69" s="46"/>
      <c r="AJ69" s="46"/>
      <c r="AK69" s="46"/>
      <c r="AL69" s="46"/>
      <c r="AM69" s="46"/>
      <c r="AN69" s="46"/>
      <c r="AO69" s="46"/>
      <c r="AP69" s="46"/>
      <c r="AQ69" s="46"/>
      <c r="AR69" s="46"/>
      <c r="AS69" s="46"/>
      <c r="AT69" s="46"/>
      <c r="AU69" s="46"/>
      <c r="AV69" s="46"/>
      <c r="AW69" s="46"/>
      <c r="AX69" s="46"/>
      <c r="AY69" s="46"/>
      <c r="AZ69" s="59"/>
      <c r="BA69" s="42">
        <f>ROUND(total_amount_ba($B$2,$D$2,D69,F69,J69,K69,M69),0)</f>
        <v>329</v>
      </c>
      <c r="BB69" s="60">
        <f>BA69+SUM(N69:AZ69)</f>
        <v>329</v>
      </c>
      <c r="BC69" s="56" t="str">
        <f>SpellNumber(L69,BB69)</f>
        <v>INR  Three Hundred &amp; Twenty Nine  Only</v>
      </c>
      <c r="IA69" s="22">
        <v>8.02</v>
      </c>
      <c r="IB69" s="22" t="s">
        <v>125</v>
      </c>
      <c r="IC69" s="22" t="s">
        <v>197</v>
      </c>
      <c r="ID69" s="22">
        <v>1</v>
      </c>
      <c r="IE69" s="23" t="s">
        <v>65</v>
      </c>
      <c r="IF69" s="23"/>
      <c r="IG69" s="23"/>
      <c r="IH69" s="23"/>
      <c r="II69" s="23"/>
    </row>
    <row r="70" spans="1:243" s="22" customFormat="1" ht="15.75">
      <c r="A70" s="66">
        <v>9</v>
      </c>
      <c r="B70" s="67" t="s">
        <v>126</v>
      </c>
      <c r="C70" s="39" t="s">
        <v>198</v>
      </c>
      <c r="D70" s="73"/>
      <c r="E70" s="74"/>
      <c r="F70" s="74"/>
      <c r="G70" s="74"/>
      <c r="H70" s="74"/>
      <c r="I70" s="74"/>
      <c r="J70" s="74"/>
      <c r="K70" s="74"/>
      <c r="L70" s="74"/>
      <c r="M70" s="74"/>
      <c r="N70" s="74"/>
      <c r="O70" s="74"/>
      <c r="P70" s="74"/>
      <c r="Q70" s="74"/>
      <c r="R70" s="74"/>
      <c r="S70" s="74"/>
      <c r="T70" s="74"/>
      <c r="U70" s="74"/>
      <c r="V70" s="74"/>
      <c r="W70" s="74"/>
      <c r="X70" s="74"/>
      <c r="Y70" s="74"/>
      <c r="Z70" s="74"/>
      <c r="AA70" s="74"/>
      <c r="AB70" s="74"/>
      <c r="AC70" s="74"/>
      <c r="AD70" s="74"/>
      <c r="AE70" s="74"/>
      <c r="AF70" s="74"/>
      <c r="AG70" s="74"/>
      <c r="AH70" s="74"/>
      <c r="AI70" s="74"/>
      <c r="AJ70" s="74"/>
      <c r="AK70" s="74"/>
      <c r="AL70" s="74"/>
      <c r="AM70" s="74"/>
      <c r="AN70" s="74"/>
      <c r="AO70" s="74"/>
      <c r="AP70" s="74"/>
      <c r="AQ70" s="74"/>
      <c r="AR70" s="74"/>
      <c r="AS70" s="74"/>
      <c r="AT70" s="74"/>
      <c r="AU70" s="74"/>
      <c r="AV70" s="74"/>
      <c r="AW70" s="74"/>
      <c r="AX70" s="74"/>
      <c r="AY70" s="74"/>
      <c r="AZ70" s="74"/>
      <c r="BA70" s="74"/>
      <c r="BB70" s="74"/>
      <c r="BC70" s="75"/>
      <c r="IA70" s="22">
        <v>9</v>
      </c>
      <c r="IB70" s="22" t="s">
        <v>126</v>
      </c>
      <c r="IC70" s="22" t="s">
        <v>198</v>
      </c>
      <c r="IE70" s="23"/>
      <c r="IF70" s="23"/>
      <c r="IG70" s="23"/>
      <c r="IH70" s="23"/>
      <c r="II70" s="23"/>
    </row>
    <row r="71" spans="1:243" s="22" customFormat="1" ht="55.5" customHeight="1">
      <c r="A71" s="66">
        <v>9.01</v>
      </c>
      <c r="B71" s="67" t="s">
        <v>127</v>
      </c>
      <c r="C71" s="39" t="s">
        <v>199</v>
      </c>
      <c r="D71" s="73"/>
      <c r="E71" s="74"/>
      <c r="F71" s="74"/>
      <c r="G71" s="74"/>
      <c r="H71" s="74"/>
      <c r="I71" s="74"/>
      <c r="J71" s="74"/>
      <c r="K71" s="74"/>
      <c r="L71" s="74"/>
      <c r="M71" s="74"/>
      <c r="N71" s="74"/>
      <c r="O71" s="74"/>
      <c r="P71" s="74"/>
      <c r="Q71" s="74"/>
      <c r="R71" s="74"/>
      <c r="S71" s="74"/>
      <c r="T71" s="74"/>
      <c r="U71" s="74"/>
      <c r="V71" s="74"/>
      <c r="W71" s="74"/>
      <c r="X71" s="74"/>
      <c r="Y71" s="74"/>
      <c r="Z71" s="74"/>
      <c r="AA71" s="74"/>
      <c r="AB71" s="74"/>
      <c r="AC71" s="74"/>
      <c r="AD71" s="74"/>
      <c r="AE71" s="74"/>
      <c r="AF71" s="74"/>
      <c r="AG71" s="74"/>
      <c r="AH71" s="74"/>
      <c r="AI71" s="74"/>
      <c r="AJ71" s="74"/>
      <c r="AK71" s="74"/>
      <c r="AL71" s="74"/>
      <c r="AM71" s="74"/>
      <c r="AN71" s="74"/>
      <c r="AO71" s="74"/>
      <c r="AP71" s="74"/>
      <c r="AQ71" s="74"/>
      <c r="AR71" s="74"/>
      <c r="AS71" s="74"/>
      <c r="AT71" s="74"/>
      <c r="AU71" s="74"/>
      <c r="AV71" s="74"/>
      <c r="AW71" s="74"/>
      <c r="AX71" s="74"/>
      <c r="AY71" s="74"/>
      <c r="AZ71" s="74"/>
      <c r="BA71" s="74"/>
      <c r="BB71" s="74"/>
      <c r="BC71" s="75"/>
      <c r="IA71" s="22">
        <v>9.01</v>
      </c>
      <c r="IB71" s="22" t="s">
        <v>127</v>
      </c>
      <c r="IC71" s="22" t="s">
        <v>199</v>
      </c>
      <c r="IE71" s="23"/>
      <c r="IF71" s="23"/>
      <c r="IG71" s="23"/>
      <c r="IH71" s="23"/>
      <c r="II71" s="23"/>
    </row>
    <row r="72" spans="1:243" s="22" customFormat="1" ht="28.5">
      <c r="A72" s="66">
        <v>9.02</v>
      </c>
      <c r="B72" s="67" t="s">
        <v>128</v>
      </c>
      <c r="C72" s="39" t="s">
        <v>200</v>
      </c>
      <c r="D72" s="68">
        <v>3</v>
      </c>
      <c r="E72" s="69" t="s">
        <v>65</v>
      </c>
      <c r="F72" s="70">
        <v>3052.95</v>
      </c>
      <c r="G72" s="40"/>
      <c r="H72" s="24"/>
      <c r="I72" s="47" t="s">
        <v>38</v>
      </c>
      <c r="J72" s="48">
        <f>IF(I72="Less(-)",-1,1)</f>
        <v>1</v>
      </c>
      <c r="K72" s="24" t="s">
        <v>39</v>
      </c>
      <c r="L72" s="24" t="s">
        <v>4</v>
      </c>
      <c r="M72" s="41"/>
      <c r="N72" s="24"/>
      <c r="O72" s="24"/>
      <c r="P72" s="46"/>
      <c r="Q72" s="24"/>
      <c r="R72" s="24"/>
      <c r="S72" s="46"/>
      <c r="T72" s="46"/>
      <c r="U72" s="46"/>
      <c r="V72" s="46"/>
      <c r="W72" s="46"/>
      <c r="X72" s="46"/>
      <c r="Y72" s="46"/>
      <c r="Z72" s="46"/>
      <c r="AA72" s="46"/>
      <c r="AB72" s="46"/>
      <c r="AC72" s="46"/>
      <c r="AD72" s="46"/>
      <c r="AE72" s="46"/>
      <c r="AF72" s="46"/>
      <c r="AG72" s="46"/>
      <c r="AH72" s="46"/>
      <c r="AI72" s="46"/>
      <c r="AJ72" s="46"/>
      <c r="AK72" s="46"/>
      <c r="AL72" s="46"/>
      <c r="AM72" s="46"/>
      <c r="AN72" s="46"/>
      <c r="AO72" s="46"/>
      <c r="AP72" s="46"/>
      <c r="AQ72" s="46"/>
      <c r="AR72" s="46"/>
      <c r="AS72" s="46"/>
      <c r="AT72" s="46"/>
      <c r="AU72" s="46"/>
      <c r="AV72" s="46"/>
      <c r="AW72" s="46"/>
      <c r="AX72" s="46"/>
      <c r="AY72" s="46"/>
      <c r="AZ72" s="59"/>
      <c r="BA72" s="42">
        <f>ROUND(total_amount_ba($B$2,$D$2,D72,F72,J72,K72,M72),0)</f>
        <v>9159</v>
      </c>
      <c r="BB72" s="60">
        <f>BA72+SUM(N72:AZ72)</f>
        <v>9159</v>
      </c>
      <c r="BC72" s="56" t="str">
        <f>SpellNumber(L72,BB72)</f>
        <v>INR  Nine Thousand One Hundred &amp; Fifty Nine  Only</v>
      </c>
      <c r="IA72" s="22">
        <v>9.02</v>
      </c>
      <c r="IB72" s="22" t="s">
        <v>128</v>
      </c>
      <c r="IC72" s="22" t="s">
        <v>200</v>
      </c>
      <c r="ID72" s="22">
        <v>3</v>
      </c>
      <c r="IE72" s="23" t="s">
        <v>65</v>
      </c>
      <c r="IF72" s="23"/>
      <c r="IG72" s="23"/>
      <c r="IH72" s="23"/>
      <c r="II72" s="23"/>
    </row>
    <row r="73" spans="1:243" s="22" customFormat="1" ht="42.75">
      <c r="A73" s="66">
        <v>9.03</v>
      </c>
      <c r="B73" s="67" t="s">
        <v>129</v>
      </c>
      <c r="C73" s="39" t="s">
        <v>201</v>
      </c>
      <c r="D73" s="73"/>
      <c r="E73" s="74"/>
      <c r="F73" s="74"/>
      <c r="G73" s="74"/>
      <c r="H73" s="74"/>
      <c r="I73" s="74"/>
      <c r="J73" s="74"/>
      <c r="K73" s="74"/>
      <c r="L73" s="74"/>
      <c r="M73" s="74"/>
      <c r="N73" s="74"/>
      <c r="O73" s="74"/>
      <c r="P73" s="74"/>
      <c r="Q73" s="74"/>
      <c r="R73" s="74"/>
      <c r="S73" s="74"/>
      <c r="T73" s="74"/>
      <c r="U73" s="74"/>
      <c r="V73" s="74"/>
      <c r="W73" s="74"/>
      <c r="X73" s="74"/>
      <c r="Y73" s="74"/>
      <c r="Z73" s="74"/>
      <c r="AA73" s="74"/>
      <c r="AB73" s="74"/>
      <c r="AC73" s="74"/>
      <c r="AD73" s="74"/>
      <c r="AE73" s="74"/>
      <c r="AF73" s="74"/>
      <c r="AG73" s="74"/>
      <c r="AH73" s="74"/>
      <c r="AI73" s="74"/>
      <c r="AJ73" s="74"/>
      <c r="AK73" s="74"/>
      <c r="AL73" s="74"/>
      <c r="AM73" s="74"/>
      <c r="AN73" s="74"/>
      <c r="AO73" s="74"/>
      <c r="AP73" s="74"/>
      <c r="AQ73" s="74"/>
      <c r="AR73" s="74"/>
      <c r="AS73" s="74"/>
      <c r="AT73" s="74"/>
      <c r="AU73" s="74"/>
      <c r="AV73" s="74"/>
      <c r="AW73" s="74"/>
      <c r="AX73" s="74"/>
      <c r="AY73" s="74"/>
      <c r="AZ73" s="74"/>
      <c r="BA73" s="74"/>
      <c r="BB73" s="74"/>
      <c r="BC73" s="75"/>
      <c r="IA73" s="22">
        <v>9.03</v>
      </c>
      <c r="IB73" s="22" t="s">
        <v>129</v>
      </c>
      <c r="IC73" s="22" t="s">
        <v>201</v>
      </c>
      <c r="IE73" s="23"/>
      <c r="IF73" s="23"/>
      <c r="IG73" s="23"/>
      <c r="IH73" s="23"/>
      <c r="II73" s="23"/>
    </row>
    <row r="74" spans="1:243" s="22" customFormat="1" ht="20.25" customHeight="1">
      <c r="A74" s="66">
        <v>9.04</v>
      </c>
      <c r="B74" s="67" t="s">
        <v>130</v>
      </c>
      <c r="C74" s="39" t="s">
        <v>202</v>
      </c>
      <c r="D74" s="73"/>
      <c r="E74" s="74"/>
      <c r="F74" s="74"/>
      <c r="G74" s="74"/>
      <c r="H74" s="74"/>
      <c r="I74" s="74"/>
      <c r="J74" s="74"/>
      <c r="K74" s="74"/>
      <c r="L74" s="74"/>
      <c r="M74" s="74"/>
      <c r="N74" s="74"/>
      <c r="O74" s="74"/>
      <c r="P74" s="74"/>
      <c r="Q74" s="74"/>
      <c r="R74" s="74"/>
      <c r="S74" s="74"/>
      <c r="T74" s="74"/>
      <c r="U74" s="74"/>
      <c r="V74" s="74"/>
      <c r="W74" s="74"/>
      <c r="X74" s="74"/>
      <c r="Y74" s="74"/>
      <c r="Z74" s="74"/>
      <c r="AA74" s="74"/>
      <c r="AB74" s="74"/>
      <c r="AC74" s="74"/>
      <c r="AD74" s="74"/>
      <c r="AE74" s="74"/>
      <c r="AF74" s="74"/>
      <c r="AG74" s="74"/>
      <c r="AH74" s="74"/>
      <c r="AI74" s="74"/>
      <c r="AJ74" s="74"/>
      <c r="AK74" s="74"/>
      <c r="AL74" s="74"/>
      <c r="AM74" s="74"/>
      <c r="AN74" s="74"/>
      <c r="AO74" s="74"/>
      <c r="AP74" s="74"/>
      <c r="AQ74" s="74"/>
      <c r="AR74" s="74"/>
      <c r="AS74" s="74"/>
      <c r="AT74" s="74"/>
      <c r="AU74" s="74"/>
      <c r="AV74" s="74"/>
      <c r="AW74" s="74"/>
      <c r="AX74" s="74"/>
      <c r="AY74" s="74"/>
      <c r="AZ74" s="74"/>
      <c r="BA74" s="74"/>
      <c r="BB74" s="74"/>
      <c r="BC74" s="75"/>
      <c r="IA74" s="22">
        <v>9.04</v>
      </c>
      <c r="IB74" s="22" t="s">
        <v>130</v>
      </c>
      <c r="IC74" s="22" t="s">
        <v>202</v>
      </c>
      <c r="IE74" s="23"/>
      <c r="IF74" s="23"/>
      <c r="IG74" s="23"/>
      <c r="IH74" s="23"/>
      <c r="II74" s="23"/>
    </row>
    <row r="75" spans="1:243" s="22" customFormat="1" ht="28.5">
      <c r="A75" s="66">
        <v>9.05</v>
      </c>
      <c r="B75" s="67" t="s">
        <v>131</v>
      </c>
      <c r="C75" s="39" t="s">
        <v>203</v>
      </c>
      <c r="D75" s="68">
        <v>3</v>
      </c>
      <c r="E75" s="69" t="s">
        <v>65</v>
      </c>
      <c r="F75" s="70">
        <v>88.64</v>
      </c>
      <c r="G75" s="65">
        <v>37800</v>
      </c>
      <c r="H75" s="50"/>
      <c r="I75" s="51" t="s">
        <v>38</v>
      </c>
      <c r="J75" s="52">
        <f>IF(I75="Less(-)",-1,1)</f>
        <v>1</v>
      </c>
      <c r="K75" s="50" t="s">
        <v>39</v>
      </c>
      <c r="L75" s="50" t="s">
        <v>4</v>
      </c>
      <c r="M75" s="53"/>
      <c r="N75" s="50"/>
      <c r="O75" s="50"/>
      <c r="P75" s="54"/>
      <c r="Q75" s="50"/>
      <c r="R75" s="50"/>
      <c r="S75" s="54"/>
      <c r="T75" s="54"/>
      <c r="U75" s="54"/>
      <c r="V75" s="54"/>
      <c r="W75" s="54"/>
      <c r="X75" s="54"/>
      <c r="Y75" s="54"/>
      <c r="Z75" s="54"/>
      <c r="AA75" s="54"/>
      <c r="AB75" s="54"/>
      <c r="AC75" s="54"/>
      <c r="AD75" s="54"/>
      <c r="AE75" s="54"/>
      <c r="AF75" s="54"/>
      <c r="AG75" s="54"/>
      <c r="AH75" s="54"/>
      <c r="AI75" s="54"/>
      <c r="AJ75" s="54"/>
      <c r="AK75" s="54"/>
      <c r="AL75" s="54"/>
      <c r="AM75" s="54"/>
      <c r="AN75" s="54"/>
      <c r="AO75" s="54"/>
      <c r="AP75" s="54"/>
      <c r="AQ75" s="54"/>
      <c r="AR75" s="54"/>
      <c r="AS75" s="54"/>
      <c r="AT75" s="54"/>
      <c r="AU75" s="54"/>
      <c r="AV75" s="54"/>
      <c r="AW75" s="54"/>
      <c r="AX75" s="54"/>
      <c r="AY75" s="54"/>
      <c r="AZ75" s="54"/>
      <c r="BA75" s="42">
        <f>ROUND(total_amount_ba($B$2,$D$2,D75,F75,J75,K75,M75),0)</f>
        <v>266</v>
      </c>
      <c r="BB75" s="55">
        <f>BA75+SUM(N75:AZ75)</f>
        <v>266</v>
      </c>
      <c r="BC75" s="56" t="str">
        <f>SpellNumber(L75,BB75)</f>
        <v>INR  Two Hundred &amp; Sixty Six  Only</v>
      </c>
      <c r="IA75" s="22">
        <v>9.05</v>
      </c>
      <c r="IB75" s="22" t="s">
        <v>131</v>
      </c>
      <c r="IC75" s="22" t="s">
        <v>203</v>
      </c>
      <c r="ID75" s="22">
        <v>3</v>
      </c>
      <c r="IE75" s="23" t="s">
        <v>65</v>
      </c>
      <c r="IF75" s="23"/>
      <c r="IG75" s="23"/>
      <c r="IH75" s="23"/>
      <c r="II75" s="23"/>
    </row>
    <row r="76" spans="1:243" s="22" customFormat="1" ht="76.5" customHeight="1">
      <c r="A76" s="66">
        <v>9.06</v>
      </c>
      <c r="B76" s="67" t="s">
        <v>132</v>
      </c>
      <c r="C76" s="39" t="s">
        <v>204</v>
      </c>
      <c r="D76" s="68">
        <v>2</v>
      </c>
      <c r="E76" s="69" t="s">
        <v>65</v>
      </c>
      <c r="F76" s="70">
        <v>1124.98</v>
      </c>
      <c r="G76" s="65">
        <v>37800</v>
      </c>
      <c r="H76" s="50"/>
      <c r="I76" s="51" t="s">
        <v>38</v>
      </c>
      <c r="J76" s="52">
        <f>IF(I76="Less(-)",-1,1)</f>
        <v>1</v>
      </c>
      <c r="K76" s="50" t="s">
        <v>39</v>
      </c>
      <c r="L76" s="50" t="s">
        <v>4</v>
      </c>
      <c r="M76" s="53"/>
      <c r="N76" s="50"/>
      <c r="O76" s="50"/>
      <c r="P76" s="54"/>
      <c r="Q76" s="50"/>
      <c r="R76" s="50"/>
      <c r="S76" s="54"/>
      <c r="T76" s="54"/>
      <c r="U76" s="54"/>
      <c r="V76" s="54"/>
      <c r="W76" s="54"/>
      <c r="X76" s="54"/>
      <c r="Y76" s="54"/>
      <c r="Z76" s="54"/>
      <c r="AA76" s="54"/>
      <c r="AB76" s="54"/>
      <c r="AC76" s="54"/>
      <c r="AD76" s="54"/>
      <c r="AE76" s="54"/>
      <c r="AF76" s="54"/>
      <c r="AG76" s="54"/>
      <c r="AH76" s="54"/>
      <c r="AI76" s="54"/>
      <c r="AJ76" s="54"/>
      <c r="AK76" s="54"/>
      <c r="AL76" s="54"/>
      <c r="AM76" s="54"/>
      <c r="AN76" s="54"/>
      <c r="AO76" s="54"/>
      <c r="AP76" s="54"/>
      <c r="AQ76" s="54"/>
      <c r="AR76" s="54"/>
      <c r="AS76" s="54"/>
      <c r="AT76" s="54"/>
      <c r="AU76" s="54"/>
      <c r="AV76" s="54"/>
      <c r="AW76" s="54"/>
      <c r="AX76" s="54"/>
      <c r="AY76" s="54"/>
      <c r="AZ76" s="54"/>
      <c r="BA76" s="42">
        <f>ROUND(total_amount_ba($B$2,$D$2,D76,F76,J76,K76,M76),0)</f>
        <v>2250</v>
      </c>
      <c r="BB76" s="55">
        <f>BA76+SUM(N76:AZ76)</f>
        <v>2250</v>
      </c>
      <c r="BC76" s="56" t="str">
        <f>SpellNumber(L76,BB76)</f>
        <v>INR  Two Thousand Two Hundred &amp; Fifty  Only</v>
      </c>
      <c r="IA76" s="22">
        <v>9.06</v>
      </c>
      <c r="IB76" s="22" t="s">
        <v>132</v>
      </c>
      <c r="IC76" s="22" t="s">
        <v>204</v>
      </c>
      <c r="ID76" s="22">
        <v>2</v>
      </c>
      <c r="IE76" s="23" t="s">
        <v>65</v>
      </c>
      <c r="IF76" s="23"/>
      <c r="IG76" s="23"/>
      <c r="IH76" s="23"/>
      <c r="II76" s="23"/>
    </row>
    <row r="77" spans="1:243" s="22" customFormat="1" ht="15.75">
      <c r="A77" s="66">
        <v>10</v>
      </c>
      <c r="B77" s="67" t="s">
        <v>133</v>
      </c>
      <c r="C77" s="39" t="s">
        <v>205</v>
      </c>
      <c r="D77" s="73"/>
      <c r="E77" s="74"/>
      <c r="F77" s="74"/>
      <c r="G77" s="74"/>
      <c r="H77" s="74"/>
      <c r="I77" s="74"/>
      <c r="J77" s="74"/>
      <c r="K77" s="74"/>
      <c r="L77" s="74"/>
      <c r="M77" s="74"/>
      <c r="N77" s="74"/>
      <c r="O77" s="74"/>
      <c r="P77" s="74"/>
      <c r="Q77" s="74"/>
      <c r="R77" s="74"/>
      <c r="S77" s="74"/>
      <c r="T77" s="74"/>
      <c r="U77" s="74"/>
      <c r="V77" s="74"/>
      <c r="W77" s="74"/>
      <c r="X77" s="74"/>
      <c r="Y77" s="74"/>
      <c r="Z77" s="74"/>
      <c r="AA77" s="74"/>
      <c r="AB77" s="74"/>
      <c r="AC77" s="74"/>
      <c r="AD77" s="74"/>
      <c r="AE77" s="74"/>
      <c r="AF77" s="74"/>
      <c r="AG77" s="74"/>
      <c r="AH77" s="74"/>
      <c r="AI77" s="74"/>
      <c r="AJ77" s="74"/>
      <c r="AK77" s="74"/>
      <c r="AL77" s="74"/>
      <c r="AM77" s="74"/>
      <c r="AN77" s="74"/>
      <c r="AO77" s="74"/>
      <c r="AP77" s="74"/>
      <c r="AQ77" s="74"/>
      <c r="AR77" s="74"/>
      <c r="AS77" s="74"/>
      <c r="AT77" s="74"/>
      <c r="AU77" s="74"/>
      <c r="AV77" s="74"/>
      <c r="AW77" s="74"/>
      <c r="AX77" s="74"/>
      <c r="AY77" s="74"/>
      <c r="AZ77" s="74"/>
      <c r="BA77" s="74"/>
      <c r="BB77" s="74"/>
      <c r="BC77" s="75"/>
      <c r="IA77" s="22">
        <v>10</v>
      </c>
      <c r="IB77" s="22" t="s">
        <v>133</v>
      </c>
      <c r="IC77" s="22" t="s">
        <v>205</v>
      </c>
      <c r="IE77" s="23"/>
      <c r="IF77" s="23"/>
      <c r="IG77" s="23"/>
      <c r="IH77" s="23"/>
      <c r="II77" s="23"/>
    </row>
    <row r="78" spans="1:243" s="22" customFormat="1" ht="71.25">
      <c r="A78" s="66">
        <v>10.01</v>
      </c>
      <c r="B78" s="67" t="s">
        <v>134</v>
      </c>
      <c r="C78" s="39" t="s">
        <v>206</v>
      </c>
      <c r="D78" s="73"/>
      <c r="E78" s="74"/>
      <c r="F78" s="74"/>
      <c r="G78" s="74"/>
      <c r="H78" s="74"/>
      <c r="I78" s="74"/>
      <c r="J78" s="74"/>
      <c r="K78" s="74"/>
      <c r="L78" s="74"/>
      <c r="M78" s="74"/>
      <c r="N78" s="74"/>
      <c r="O78" s="74"/>
      <c r="P78" s="74"/>
      <c r="Q78" s="74"/>
      <c r="R78" s="74"/>
      <c r="S78" s="74"/>
      <c r="T78" s="74"/>
      <c r="U78" s="74"/>
      <c r="V78" s="74"/>
      <c r="W78" s="74"/>
      <c r="X78" s="74"/>
      <c r="Y78" s="74"/>
      <c r="Z78" s="74"/>
      <c r="AA78" s="74"/>
      <c r="AB78" s="74"/>
      <c r="AC78" s="74"/>
      <c r="AD78" s="74"/>
      <c r="AE78" s="74"/>
      <c r="AF78" s="74"/>
      <c r="AG78" s="74"/>
      <c r="AH78" s="74"/>
      <c r="AI78" s="74"/>
      <c r="AJ78" s="74"/>
      <c r="AK78" s="74"/>
      <c r="AL78" s="74"/>
      <c r="AM78" s="74"/>
      <c r="AN78" s="74"/>
      <c r="AO78" s="74"/>
      <c r="AP78" s="74"/>
      <c r="AQ78" s="74"/>
      <c r="AR78" s="74"/>
      <c r="AS78" s="74"/>
      <c r="AT78" s="74"/>
      <c r="AU78" s="74"/>
      <c r="AV78" s="74"/>
      <c r="AW78" s="74"/>
      <c r="AX78" s="74"/>
      <c r="AY78" s="74"/>
      <c r="AZ78" s="74"/>
      <c r="BA78" s="74"/>
      <c r="BB78" s="74"/>
      <c r="BC78" s="75"/>
      <c r="IA78" s="22">
        <v>10.01</v>
      </c>
      <c r="IB78" s="22" t="s">
        <v>134</v>
      </c>
      <c r="IC78" s="22" t="s">
        <v>206</v>
      </c>
      <c r="IE78" s="23"/>
      <c r="IF78" s="23"/>
      <c r="IG78" s="23"/>
      <c r="IH78" s="23"/>
      <c r="II78" s="23"/>
    </row>
    <row r="79" spans="1:243" s="22" customFormat="1" ht="28.5">
      <c r="A79" s="66">
        <v>10.02</v>
      </c>
      <c r="B79" s="67" t="s">
        <v>135</v>
      </c>
      <c r="C79" s="39" t="s">
        <v>207</v>
      </c>
      <c r="D79" s="68">
        <v>8</v>
      </c>
      <c r="E79" s="69" t="s">
        <v>74</v>
      </c>
      <c r="F79" s="70">
        <v>249.8</v>
      </c>
      <c r="G79" s="40"/>
      <c r="H79" s="24"/>
      <c r="I79" s="47" t="s">
        <v>38</v>
      </c>
      <c r="J79" s="48">
        <f>IF(I79="Less(-)",-1,1)</f>
        <v>1</v>
      </c>
      <c r="K79" s="24" t="s">
        <v>39</v>
      </c>
      <c r="L79" s="24" t="s">
        <v>4</v>
      </c>
      <c r="M79" s="41"/>
      <c r="N79" s="24"/>
      <c r="O79" s="24"/>
      <c r="P79" s="46"/>
      <c r="Q79" s="24"/>
      <c r="R79" s="24"/>
      <c r="S79" s="46"/>
      <c r="T79" s="46"/>
      <c r="U79" s="46"/>
      <c r="V79" s="46"/>
      <c r="W79" s="46"/>
      <c r="X79" s="46"/>
      <c r="Y79" s="46"/>
      <c r="Z79" s="46"/>
      <c r="AA79" s="46"/>
      <c r="AB79" s="46"/>
      <c r="AC79" s="46"/>
      <c r="AD79" s="46"/>
      <c r="AE79" s="46"/>
      <c r="AF79" s="46"/>
      <c r="AG79" s="46"/>
      <c r="AH79" s="46"/>
      <c r="AI79" s="46"/>
      <c r="AJ79" s="46"/>
      <c r="AK79" s="46"/>
      <c r="AL79" s="46"/>
      <c r="AM79" s="46"/>
      <c r="AN79" s="46"/>
      <c r="AO79" s="46"/>
      <c r="AP79" s="46"/>
      <c r="AQ79" s="46"/>
      <c r="AR79" s="46"/>
      <c r="AS79" s="46"/>
      <c r="AT79" s="46"/>
      <c r="AU79" s="46"/>
      <c r="AV79" s="46"/>
      <c r="AW79" s="46"/>
      <c r="AX79" s="46"/>
      <c r="AY79" s="46"/>
      <c r="AZ79" s="59"/>
      <c r="BA79" s="42">
        <f>ROUND(total_amount_ba($B$2,$D$2,D79,F79,J79,K79,M79),0)</f>
        <v>1998</v>
      </c>
      <c r="BB79" s="60">
        <f>BA79+SUM(N79:AZ79)</f>
        <v>1998</v>
      </c>
      <c r="BC79" s="56" t="str">
        <f>SpellNumber(L79,BB79)</f>
        <v>INR  One Thousand Nine Hundred &amp; Ninety Eight  Only</v>
      </c>
      <c r="IA79" s="22">
        <v>10.02</v>
      </c>
      <c r="IB79" s="22" t="s">
        <v>135</v>
      </c>
      <c r="IC79" s="22" t="s">
        <v>207</v>
      </c>
      <c r="ID79" s="22">
        <v>8</v>
      </c>
      <c r="IE79" s="23" t="s">
        <v>74</v>
      </c>
      <c r="IF79" s="23"/>
      <c r="IG79" s="23"/>
      <c r="IH79" s="23"/>
      <c r="II79" s="23"/>
    </row>
    <row r="80" spans="1:243" s="22" customFormat="1" ht="28.5">
      <c r="A80" s="66">
        <v>10.03</v>
      </c>
      <c r="B80" s="67" t="s">
        <v>136</v>
      </c>
      <c r="C80" s="39" t="s">
        <v>208</v>
      </c>
      <c r="D80" s="68">
        <v>4</v>
      </c>
      <c r="E80" s="69" t="s">
        <v>74</v>
      </c>
      <c r="F80" s="70">
        <v>301.7</v>
      </c>
      <c r="G80" s="65">
        <v>37800</v>
      </c>
      <c r="H80" s="50"/>
      <c r="I80" s="51" t="s">
        <v>38</v>
      </c>
      <c r="J80" s="52">
        <f>IF(I80="Less(-)",-1,1)</f>
        <v>1</v>
      </c>
      <c r="K80" s="50" t="s">
        <v>39</v>
      </c>
      <c r="L80" s="50" t="s">
        <v>4</v>
      </c>
      <c r="M80" s="53"/>
      <c r="N80" s="50"/>
      <c r="O80" s="50"/>
      <c r="P80" s="54"/>
      <c r="Q80" s="50"/>
      <c r="R80" s="50"/>
      <c r="S80" s="54"/>
      <c r="T80" s="54"/>
      <c r="U80" s="54"/>
      <c r="V80" s="54"/>
      <c r="W80" s="54"/>
      <c r="X80" s="54"/>
      <c r="Y80" s="54"/>
      <c r="Z80" s="54"/>
      <c r="AA80" s="54"/>
      <c r="AB80" s="54"/>
      <c r="AC80" s="54"/>
      <c r="AD80" s="54"/>
      <c r="AE80" s="54"/>
      <c r="AF80" s="54"/>
      <c r="AG80" s="54"/>
      <c r="AH80" s="54"/>
      <c r="AI80" s="54"/>
      <c r="AJ80" s="54"/>
      <c r="AK80" s="54"/>
      <c r="AL80" s="54"/>
      <c r="AM80" s="54"/>
      <c r="AN80" s="54"/>
      <c r="AO80" s="54"/>
      <c r="AP80" s="54"/>
      <c r="AQ80" s="54"/>
      <c r="AR80" s="54"/>
      <c r="AS80" s="54"/>
      <c r="AT80" s="54"/>
      <c r="AU80" s="54"/>
      <c r="AV80" s="54"/>
      <c r="AW80" s="54"/>
      <c r="AX80" s="54"/>
      <c r="AY80" s="54"/>
      <c r="AZ80" s="54"/>
      <c r="BA80" s="42">
        <f>ROUND(total_amount_ba($B$2,$D$2,D80,F80,J80,K80,M80),0)</f>
        <v>1207</v>
      </c>
      <c r="BB80" s="55">
        <f>BA80+SUM(N80:AZ80)</f>
        <v>1207</v>
      </c>
      <c r="BC80" s="56" t="str">
        <f>SpellNumber(L80,BB80)</f>
        <v>INR  One Thousand Two Hundred &amp; Seven  Only</v>
      </c>
      <c r="IA80" s="22">
        <v>10.03</v>
      </c>
      <c r="IB80" s="22" t="s">
        <v>136</v>
      </c>
      <c r="IC80" s="22" t="s">
        <v>208</v>
      </c>
      <c r="ID80" s="22">
        <v>4</v>
      </c>
      <c r="IE80" s="23" t="s">
        <v>74</v>
      </c>
      <c r="IF80" s="23"/>
      <c r="IG80" s="23"/>
      <c r="IH80" s="23"/>
      <c r="II80" s="23"/>
    </row>
    <row r="81" spans="1:243" s="22" customFormat="1" ht="28.5">
      <c r="A81" s="66">
        <v>10.04</v>
      </c>
      <c r="B81" s="67" t="s">
        <v>137</v>
      </c>
      <c r="C81" s="39" t="s">
        <v>209</v>
      </c>
      <c r="D81" s="68">
        <v>25</v>
      </c>
      <c r="E81" s="69" t="s">
        <v>74</v>
      </c>
      <c r="F81" s="70">
        <v>560.8</v>
      </c>
      <c r="G81" s="65">
        <v>37800</v>
      </c>
      <c r="H81" s="50"/>
      <c r="I81" s="51" t="s">
        <v>38</v>
      </c>
      <c r="J81" s="52">
        <f>IF(I81="Less(-)",-1,1)</f>
        <v>1</v>
      </c>
      <c r="K81" s="50" t="s">
        <v>39</v>
      </c>
      <c r="L81" s="50" t="s">
        <v>4</v>
      </c>
      <c r="M81" s="53"/>
      <c r="N81" s="50"/>
      <c r="O81" s="50"/>
      <c r="P81" s="54"/>
      <c r="Q81" s="50"/>
      <c r="R81" s="50"/>
      <c r="S81" s="54"/>
      <c r="T81" s="54"/>
      <c r="U81" s="54"/>
      <c r="V81" s="54"/>
      <c r="W81" s="54"/>
      <c r="X81" s="54"/>
      <c r="Y81" s="54"/>
      <c r="Z81" s="54"/>
      <c r="AA81" s="54"/>
      <c r="AB81" s="54"/>
      <c r="AC81" s="54"/>
      <c r="AD81" s="54"/>
      <c r="AE81" s="54"/>
      <c r="AF81" s="54"/>
      <c r="AG81" s="54"/>
      <c r="AH81" s="54"/>
      <c r="AI81" s="54"/>
      <c r="AJ81" s="54"/>
      <c r="AK81" s="54"/>
      <c r="AL81" s="54"/>
      <c r="AM81" s="54"/>
      <c r="AN81" s="54"/>
      <c r="AO81" s="54"/>
      <c r="AP81" s="54"/>
      <c r="AQ81" s="54"/>
      <c r="AR81" s="54"/>
      <c r="AS81" s="54"/>
      <c r="AT81" s="54"/>
      <c r="AU81" s="54"/>
      <c r="AV81" s="54"/>
      <c r="AW81" s="54"/>
      <c r="AX81" s="54"/>
      <c r="AY81" s="54"/>
      <c r="AZ81" s="54"/>
      <c r="BA81" s="42">
        <f>ROUND(total_amount_ba($B$2,$D$2,D81,F81,J81,K81,M81),0)</f>
        <v>14020</v>
      </c>
      <c r="BB81" s="55">
        <f>BA81+SUM(N81:AZ81)</f>
        <v>14020</v>
      </c>
      <c r="BC81" s="56" t="str">
        <f>SpellNumber(L81,BB81)</f>
        <v>INR  Fourteen Thousand  &amp;Twenty  Only</v>
      </c>
      <c r="IA81" s="22">
        <v>10.04</v>
      </c>
      <c r="IB81" s="22" t="s">
        <v>137</v>
      </c>
      <c r="IC81" s="22" t="s">
        <v>209</v>
      </c>
      <c r="ID81" s="22">
        <v>25</v>
      </c>
      <c r="IE81" s="23" t="s">
        <v>74</v>
      </c>
      <c r="IF81" s="23"/>
      <c r="IG81" s="23"/>
      <c r="IH81" s="23"/>
      <c r="II81" s="23"/>
    </row>
    <row r="82" spans="1:243" s="22" customFormat="1" ht="60" customHeight="1">
      <c r="A82" s="66">
        <v>10.05</v>
      </c>
      <c r="B82" s="67" t="s">
        <v>138</v>
      </c>
      <c r="C82" s="39" t="s">
        <v>210</v>
      </c>
      <c r="D82" s="73"/>
      <c r="E82" s="74"/>
      <c r="F82" s="74"/>
      <c r="G82" s="74"/>
      <c r="H82" s="74"/>
      <c r="I82" s="74"/>
      <c r="J82" s="74"/>
      <c r="K82" s="74"/>
      <c r="L82" s="74"/>
      <c r="M82" s="74"/>
      <c r="N82" s="74"/>
      <c r="O82" s="74"/>
      <c r="P82" s="74"/>
      <c r="Q82" s="74"/>
      <c r="R82" s="74"/>
      <c r="S82" s="74"/>
      <c r="T82" s="74"/>
      <c r="U82" s="74"/>
      <c r="V82" s="74"/>
      <c r="W82" s="74"/>
      <c r="X82" s="74"/>
      <c r="Y82" s="74"/>
      <c r="Z82" s="74"/>
      <c r="AA82" s="74"/>
      <c r="AB82" s="74"/>
      <c r="AC82" s="74"/>
      <c r="AD82" s="74"/>
      <c r="AE82" s="74"/>
      <c r="AF82" s="74"/>
      <c r="AG82" s="74"/>
      <c r="AH82" s="74"/>
      <c r="AI82" s="74"/>
      <c r="AJ82" s="74"/>
      <c r="AK82" s="74"/>
      <c r="AL82" s="74"/>
      <c r="AM82" s="74"/>
      <c r="AN82" s="74"/>
      <c r="AO82" s="74"/>
      <c r="AP82" s="74"/>
      <c r="AQ82" s="74"/>
      <c r="AR82" s="74"/>
      <c r="AS82" s="74"/>
      <c r="AT82" s="74"/>
      <c r="AU82" s="74"/>
      <c r="AV82" s="74"/>
      <c r="AW82" s="74"/>
      <c r="AX82" s="74"/>
      <c r="AY82" s="74"/>
      <c r="AZ82" s="74"/>
      <c r="BA82" s="74"/>
      <c r="BB82" s="74"/>
      <c r="BC82" s="75"/>
      <c r="IA82" s="22">
        <v>10.05</v>
      </c>
      <c r="IB82" s="22" t="s">
        <v>138</v>
      </c>
      <c r="IC82" s="22" t="s">
        <v>210</v>
      </c>
      <c r="IE82" s="23"/>
      <c r="IF82" s="23"/>
      <c r="IG82" s="23"/>
      <c r="IH82" s="23"/>
      <c r="II82" s="23"/>
    </row>
    <row r="83" spans="1:243" s="22" customFormat="1" ht="21" customHeight="1">
      <c r="A83" s="66">
        <v>10.06</v>
      </c>
      <c r="B83" s="67" t="s">
        <v>139</v>
      </c>
      <c r="C83" s="39" t="s">
        <v>211</v>
      </c>
      <c r="D83" s="68">
        <v>1</v>
      </c>
      <c r="E83" s="69" t="s">
        <v>65</v>
      </c>
      <c r="F83" s="70">
        <v>590.48</v>
      </c>
      <c r="G83" s="65">
        <v>37800</v>
      </c>
      <c r="H83" s="50"/>
      <c r="I83" s="51" t="s">
        <v>38</v>
      </c>
      <c r="J83" s="52">
        <f>IF(I83="Less(-)",-1,1)</f>
        <v>1</v>
      </c>
      <c r="K83" s="50" t="s">
        <v>39</v>
      </c>
      <c r="L83" s="50" t="s">
        <v>4</v>
      </c>
      <c r="M83" s="53"/>
      <c r="N83" s="50"/>
      <c r="O83" s="50"/>
      <c r="P83" s="54"/>
      <c r="Q83" s="50"/>
      <c r="R83" s="50"/>
      <c r="S83" s="54"/>
      <c r="T83" s="54"/>
      <c r="U83" s="54"/>
      <c r="V83" s="54"/>
      <c r="W83" s="54"/>
      <c r="X83" s="54"/>
      <c r="Y83" s="54"/>
      <c r="Z83" s="54"/>
      <c r="AA83" s="54"/>
      <c r="AB83" s="54"/>
      <c r="AC83" s="54"/>
      <c r="AD83" s="54"/>
      <c r="AE83" s="54"/>
      <c r="AF83" s="54"/>
      <c r="AG83" s="54"/>
      <c r="AH83" s="54"/>
      <c r="AI83" s="54"/>
      <c r="AJ83" s="54"/>
      <c r="AK83" s="54"/>
      <c r="AL83" s="54"/>
      <c r="AM83" s="54"/>
      <c r="AN83" s="54"/>
      <c r="AO83" s="54"/>
      <c r="AP83" s="54"/>
      <c r="AQ83" s="54"/>
      <c r="AR83" s="54"/>
      <c r="AS83" s="54"/>
      <c r="AT83" s="54"/>
      <c r="AU83" s="54"/>
      <c r="AV83" s="54"/>
      <c r="AW83" s="54"/>
      <c r="AX83" s="54"/>
      <c r="AY83" s="54"/>
      <c r="AZ83" s="54"/>
      <c r="BA83" s="42">
        <f>ROUND(total_amount_ba($B$2,$D$2,D83,F83,J83,K83,M83),0)</f>
        <v>590</v>
      </c>
      <c r="BB83" s="55">
        <f>BA83+SUM(N83:AZ83)</f>
        <v>590</v>
      </c>
      <c r="BC83" s="56" t="str">
        <f>SpellNumber(L83,BB83)</f>
        <v>INR  Five Hundred &amp; Ninety  Only</v>
      </c>
      <c r="IA83" s="22">
        <v>10.06</v>
      </c>
      <c r="IB83" s="22" t="s">
        <v>139</v>
      </c>
      <c r="IC83" s="22" t="s">
        <v>211</v>
      </c>
      <c r="ID83" s="22">
        <v>1</v>
      </c>
      <c r="IE83" s="23" t="s">
        <v>65</v>
      </c>
      <c r="IF83" s="23"/>
      <c r="IG83" s="23"/>
      <c r="IH83" s="23"/>
      <c r="II83" s="23"/>
    </row>
    <row r="84" spans="1:243" s="22" customFormat="1" ht="40.5" customHeight="1">
      <c r="A84" s="66">
        <v>10.07</v>
      </c>
      <c r="B84" s="67" t="s">
        <v>140</v>
      </c>
      <c r="C84" s="39" t="s">
        <v>212</v>
      </c>
      <c r="D84" s="73"/>
      <c r="E84" s="74"/>
      <c r="F84" s="74"/>
      <c r="G84" s="74"/>
      <c r="H84" s="74"/>
      <c r="I84" s="74"/>
      <c r="J84" s="74"/>
      <c r="K84" s="74"/>
      <c r="L84" s="74"/>
      <c r="M84" s="74"/>
      <c r="N84" s="74"/>
      <c r="O84" s="74"/>
      <c r="P84" s="74"/>
      <c r="Q84" s="74"/>
      <c r="R84" s="74"/>
      <c r="S84" s="74"/>
      <c r="T84" s="74"/>
      <c r="U84" s="74"/>
      <c r="V84" s="74"/>
      <c r="W84" s="74"/>
      <c r="X84" s="74"/>
      <c r="Y84" s="74"/>
      <c r="Z84" s="74"/>
      <c r="AA84" s="74"/>
      <c r="AB84" s="74"/>
      <c r="AC84" s="74"/>
      <c r="AD84" s="74"/>
      <c r="AE84" s="74"/>
      <c r="AF84" s="74"/>
      <c r="AG84" s="74"/>
      <c r="AH84" s="74"/>
      <c r="AI84" s="74"/>
      <c r="AJ84" s="74"/>
      <c r="AK84" s="74"/>
      <c r="AL84" s="74"/>
      <c r="AM84" s="74"/>
      <c r="AN84" s="74"/>
      <c r="AO84" s="74"/>
      <c r="AP84" s="74"/>
      <c r="AQ84" s="74"/>
      <c r="AR84" s="74"/>
      <c r="AS84" s="74"/>
      <c r="AT84" s="74"/>
      <c r="AU84" s="74"/>
      <c r="AV84" s="74"/>
      <c r="AW84" s="74"/>
      <c r="AX84" s="74"/>
      <c r="AY84" s="74"/>
      <c r="AZ84" s="74"/>
      <c r="BA84" s="74"/>
      <c r="BB84" s="74"/>
      <c r="BC84" s="75"/>
      <c r="IA84" s="22">
        <v>10.07</v>
      </c>
      <c r="IB84" s="22" t="s">
        <v>140</v>
      </c>
      <c r="IC84" s="22" t="s">
        <v>212</v>
      </c>
      <c r="IE84" s="23"/>
      <c r="IF84" s="23"/>
      <c r="IG84" s="23"/>
      <c r="IH84" s="23"/>
      <c r="II84" s="23"/>
    </row>
    <row r="85" spans="1:243" s="22" customFormat="1" ht="19.5" customHeight="1">
      <c r="A85" s="66">
        <v>10.08</v>
      </c>
      <c r="B85" s="67" t="s">
        <v>141</v>
      </c>
      <c r="C85" s="39" t="s">
        <v>213</v>
      </c>
      <c r="D85" s="68">
        <v>2</v>
      </c>
      <c r="E85" s="69" t="s">
        <v>65</v>
      </c>
      <c r="F85" s="70">
        <v>403.5</v>
      </c>
      <c r="G85" s="65">
        <v>37800</v>
      </c>
      <c r="H85" s="50"/>
      <c r="I85" s="51" t="s">
        <v>38</v>
      </c>
      <c r="J85" s="52">
        <f aca="true" t="shared" si="0" ref="J85:J90">IF(I85="Less(-)",-1,1)</f>
        <v>1</v>
      </c>
      <c r="K85" s="50" t="s">
        <v>39</v>
      </c>
      <c r="L85" s="50" t="s">
        <v>4</v>
      </c>
      <c r="M85" s="53"/>
      <c r="N85" s="50"/>
      <c r="O85" s="50"/>
      <c r="P85" s="54"/>
      <c r="Q85" s="50"/>
      <c r="R85" s="50"/>
      <c r="S85" s="54"/>
      <c r="T85" s="54"/>
      <c r="U85" s="54"/>
      <c r="V85" s="54"/>
      <c r="W85" s="54"/>
      <c r="X85" s="54"/>
      <c r="Y85" s="54"/>
      <c r="Z85" s="54"/>
      <c r="AA85" s="54"/>
      <c r="AB85" s="54"/>
      <c r="AC85" s="54"/>
      <c r="AD85" s="54"/>
      <c r="AE85" s="54"/>
      <c r="AF85" s="54"/>
      <c r="AG85" s="54"/>
      <c r="AH85" s="54"/>
      <c r="AI85" s="54"/>
      <c r="AJ85" s="54"/>
      <c r="AK85" s="54"/>
      <c r="AL85" s="54"/>
      <c r="AM85" s="54"/>
      <c r="AN85" s="54"/>
      <c r="AO85" s="54"/>
      <c r="AP85" s="54"/>
      <c r="AQ85" s="54"/>
      <c r="AR85" s="54"/>
      <c r="AS85" s="54"/>
      <c r="AT85" s="54"/>
      <c r="AU85" s="54"/>
      <c r="AV85" s="54"/>
      <c r="AW85" s="54"/>
      <c r="AX85" s="54"/>
      <c r="AY85" s="54"/>
      <c r="AZ85" s="54"/>
      <c r="BA85" s="42">
        <f aca="true" t="shared" si="1" ref="BA85:BA90">ROUND(total_amount_ba($B$2,$D$2,D85,F85,J85,K85,M85),0)</f>
        <v>807</v>
      </c>
      <c r="BB85" s="55">
        <f aca="true" t="shared" si="2" ref="BB85:BB90">BA85+SUM(N85:AZ85)</f>
        <v>807</v>
      </c>
      <c r="BC85" s="56" t="str">
        <f aca="true" t="shared" si="3" ref="BC85:BC90">SpellNumber(L85,BB85)</f>
        <v>INR  Eight Hundred &amp; Seven  Only</v>
      </c>
      <c r="IA85" s="22">
        <v>10.08</v>
      </c>
      <c r="IB85" s="22" t="s">
        <v>141</v>
      </c>
      <c r="IC85" s="22" t="s">
        <v>213</v>
      </c>
      <c r="ID85" s="22">
        <v>2</v>
      </c>
      <c r="IE85" s="23" t="s">
        <v>65</v>
      </c>
      <c r="IF85" s="23"/>
      <c r="IG85" s="23"/>
      <c r="IH85" s="23"/>
      <c r="II85" s="23"/>
    </row>
    <row r="86" spans="1:243" s="22" customFormat="1" ht="99.75">
      <c r="A86" s="66">
        <v>10.09</v>
      </c>
      <c r="B86" s="67" t="s">
        <v>142</v>
      </c>
      <c r="C86" s="39" t="s">
        <v>214</v>
      </c>
      <c r="D86" s="73"/>
      <c r="E86" s="74"/>
      <c r="F86" s="74"/>
      <c r="G86" s="74"/>
      <c r="H86" s="74"/>
      <c r="I86" s="74"/>
      <c r="J86" s="74"/>
      <c r="K86" s="74"/>
      <c r="L86" s="74"/>
      <c r="M86" s="74"/>
      <c r="N86" s="74"/>
      <c r="O86" s="74"/>
      <c r="P86" s="74"/>
      <c r="Q86" s="74"/>
      <c r="R86" s="74"/>
      <c r="S86" s="74"/>
      <c r="T86" s="74"/>
      <c r="U86" s="74"/>
      <c r="V86" s="74"/>
      <c r="W86" s="74"/>
      <c r="X86" s="74"/>
      <c r="Y86" s="74"/>
      <c r="Z86" s="74"/>
      <c r="AA86" s="74"/>
      <c r="AB86" s="74"/>
      <c r="AC86" s="74"/>
      <c r="AD86" s="74"/>
      <c r="AE86" s="74"/>
      <c r="AF86" s="74"/>
      <c r="AG86" s="74"/>
      <c r="AH86" s="74"/>
      <c r="AI86" s="74"/>
      <c r="AJ86" s="74"/>
      <c r="AK86" s="74"/>
      <c r="AL86" s="74"/>
      <c r="AM86" s="74"/>
      <c r="AN86" s="74"/>
      <c r="AO86" s="74"/>
      <c r="AP86" s="74"/>
      <c r="AQ86" s="74"/>
      <c r="AR86" s="74"/>
      <c r="AS86" s="74"/>
      <c r="AT86" s="74"/>
      <c r="AU86" s="74"/>
      <c r="AV86" s="74"/>
      <c r="AW86" s="74"/>
      <c r="AX86" s="74"/>
      <c r="AY86" s="74"/>
      <c r="AZ86" s="74"/>
      <c r="BA86" s="74"/>
      <c r="BB86" s="74"/>
      <c r="BC86" s="75"/>
      <c r="IA86" s="22">
        <v>10.09</v>
      </c>
      <c r="IB86" s="22" t="s">
        <v>142</v>
      </c>
      <c r="IC86" s="22" t="s">
        <v>214</v>
      </c>
      <c r="IE86" s="23"/>
      <c r="IF86" s="23"/>
      <c r="IG86" s="23"/>
      <c r="IH86" s="23"/>
      <c r="II86" s="23"/>
    </row>
    <row r="87" spans="1:243" s="22" customFormat="1" ht="28.5">
      <c r="A87" s="70">
        <v>10.1</v>
      </c>
      <c r="B87" s="67" t="s">
        <v>143</v>
      </c>
      <c r="C87" s="39" t="s">
        <v>215</v>
      </c>
      <c r="D87" s="68">
        <v>3</v>
      </c>
      <c r="E87" s="69" t="s">
        <v>65</v>
      </c>
      <c r="F87" s="70">
        <v>541.16</v>
      </c>
      <c r="G87" s="65">
        <v>37800</v>
      </c>
      <c r="H87" s="50"/>
      <c r="I87" s="51" t="s">
        <v>38</v>
      </c>
      <c r="J87" s="52">
        <f t="shared" si="0"/>
        <v>1</v>
      </c>
      <c r="K87" s="50" t="s">
        <v>39</v>
      </c>
      <c r="L87" s="50" t="s">
        <v>4</v>
      </c>
      <c r="M87" s="53"/>
      <c r="N87" s="50"/>
      <c r="O87" s="50"/>
      <c r="P87" s="54"/>
      <c r="Q87" s="50"/>
      <c r="R87" s="50"/>
      <c r="S87" s="54"/>
      <c r="T87" s="54"/>
      <c r="U87" s="54"/>
      <c r="V87" s="54"/>
      <c r="W87" s="54"/>
      <c r="X87" s="54"/>
      <c r="Y87" s="54"/>
      <c r="Z87" s="54"/>
      <c r="AA87" s="54"/>
      <c r="AB87" s="54"/>
      <c r="AC87" s="54"/>
      <c r="AD87" s="54"/>
      <c r="AE87" s="54"/>
      <c r="AF87" s="54"/>
      <c r="AG87" s="54"/>
      <c r="AH87" s="54"/>
      <c r="AI87" s="54"/>
      <c r="AJ87" s="54"/>
      <c r="AK87" s="54"/>
      <c r="AL87" s="54"/>
      <c r="AM87" s="54"/>
      <c r="AN87" s="54"/>
      <c r="AO87" s="54"/>
      <c r="AP87" s="54"/>
      <c r="AQ87" s="54"/>
      <c r="AR87" s="54"/>
      <c r="AS87" s="54"/>
      <c r="AT87" s="54"/>
      <c r="AU87" s="54"/>
      <c r="AV87" s="54"/>
      <c r="AW87" s="54"/>
      <c r="AX87" s="54"/>
      <c r="AY87" s="54"/>
      <c r="AZ87" s="54"/>
      <c r="BA87" s="42">
        <f t="shared" si="1"/>
        <v>1623</v>
      </c>
      <c r="BB87" s="55">
        <f t="shared" si="2"/>
        <v>1623</v>
      </c>
      <c r="BC87" s="56" t="str">
        <f t="shared" si="3"/>
        <v>INR  One Thousand Six Hundred &amp; Twenty Three  Only</v>
      </c>
      <c r="IA87" s="22">
        <v>10.1</v>
      </c>
      <c r="IB87" s="22" t="s">
        <v>143</v>
      </c>
      <c r="IC87" s="22" t="s">
        <v>215</v>
      </c>
      <c r="ID87" s="22">
        <v>3</v>
      </c>
      <c r="IE87" s="23" t="s">
        <v>65</v>
      </c>
      <c r="IF87" s="23"/>
      <c r="IG87" s="23"/>
      <c r="IH87" s="23"/>
      <c r="II87" s="23"/>
    </row>
    <row r="88" spans="1:243" s="22" customFormat="1" ht="27" customHeight="1">
      <c r="A88" s="66">
        <v>10.11</v>
      </c>
      <c r="B88" s="67" t="s">
        <v>141</v>
      </c>
      <c r="C88" s="39" t="s">
        <v>216</v>
      </c>
      <c r="D88" s="68">
        <v>3</v>
      </c>
      <c r="E88" s="69" t="s">
        <v>65</v>
      </c>
      <c r="F88" s="70">
        <v>563.48</v>
      </c>
      <c r="G88" s="65">
        <v>37800</v>
      </c>
      <c r="H88" s="50"/>
      <c r="I88" s="51" t="s">
        <v>38</v>
      </c>
      <c r="J88" s="52">
        <f t="shared" si="0"/>
        <v>1</v>
      </c>
      <c r="K88" s="50" t="s">
        <v>39</v>
      </c>
      <c r="L88" s="50" t="s">
        <v>4</v>
      </c>
      <c r="M88" s="53"/>
      <c r="N88" s="50"/>
      <c r="O88" s="50"/>
      <c r="P88" s="54"/>
      <c r="Q88" s="50"/>
      <c r="R88" s="50"/>
      <c r="S88" s="54"/>
      <c r="T88" s="54"/>
      <c r="U88" s="54"/>
      <c r="V88" s="54"/>
      <c r="W88" s="54"/>
      <c r="X88" s="54"/>
      <c r="Y88" s="54"/>
      <c r="Z88" s="54"/>
      <c r="AA88" s="54"/>
      <c r="AB88" s="54"/>
      <c r="AC88" s="54"/>
      <c r="AD88" s="54"/>
      <c r="AE88" s="54"/>
      <c r="AF88" s="54"/>
      <c r="AG88" s="54"/>
      <c r="AH88" s="54"/>
      <c r="AI88" s="54"/>
      <c r="AJ88" s="54"/>
      <c r="AK88" s="54"/>
      <c r="AL88" s="54"/>
      <c r="AM88" s="54"/>
      <c r="AN88" s="54"/>
      <c r="AO88" s="54"/>
      <c r="AP88" s="54"/>
      <c r="AQ88" s="54"/>
      <c r="AR88" s="54"/>
      <c r="AS88" s="54"/>
      <c r="AT88" s="54"/>
      <c r="AU88" s="54"/>
      <c r="AV88" s="54"/>
      <c r="AW88" s="54"/>
      <c r="AX88" s="54"/>
      <c r="AY88" s="54"/>
      <c r="AZ88" s="54"/>
      <c r="BA88" s="42">
        <f t="shared" si="1"/>
        <v>1690</v>
      </c>
      <c r="BB88" s="55">
        <f t="shared" si="2"/>
        <v>1690</v>
      </c>
      <c r="BC88" s="56" t="str">
        <f t="shared" si="3"/>
        <v>INR  One Thousand Six Hundred &amp; Ninety  Only</v>
      </c>
      <c r="IA88" s="22">
        <v>10.11</v>
      </c>
      <c r="IB88" s="22" t="s">
        <v>141</v>
      </c>
      <c r="IC88" s="22" t="s">
        <v>216</v>
      </c>
      <c r="ID88" s="22">
        <v>3</v>
      </c>
      <c r="IE88" s="23" t="s">
        <v>65</v>
      </c>
      <c r="IF88" s="23"/>
      <c r="IG88" s="23"/>
      <c r="IH88" s="23"/>
      <c r="II88" s="23"/>
    </row>
    <row r="89" spans="1:243" s="22" customFormat="1" ht="57">
      <c r="A89" s="66">
        <v>10.12</v>
      </c>
      <c r="B89" s="67" t="s">
        <v>144</v>
      </c>
      <c r="C89" s="39" t="s">
        <v>217</v>
      </c>
      <c r="D89" s="73"/>
      <c r="E89" s="74"/>
      <c r="F89" s="74"/>
      <c r="G89" s="74"/>
      <c r="H89" s="74"/>
      <c r="I89" s="74"/>
      <c r="J89" s="74"/>
      <c r="K89" s="74"/>
      <c r="L89" s="74"/>
      <c r="M89" s="74"/>
      <c r="N89" s="74"/>
      <c r="O89" s="74"/>
      <c r="P89" s="74"/>
      <c r="Q89" s="74"/>
      <c r="R89" s="74"/>
      <c r="S89" s="74"/>
      <c r="T89" s="74"/>
      <c r="U89" s="74"/>
      <c r="V89" s="74"/>
      <c r="W89" s="74"/>
      <c r="X89" s="74"/>
      <c r="Y89" s="74"/>
      <c r="Z89" s="74"/>
      <c r="AA89" s="74"/>
      <c r="AB89" s="74"/>
      <c r="AC89" s="74"/>
      <c r="AD89" s="74"/>
      <c r="AE89" s="74"/>
      <c r="AF89" s="74"/>
      <c r="AG89" s="74"/>
      <c r="AH89" s="74"/>
      <c r="AI89" s="74"/>
      <c r="AJ89" s="74"/>
      <c r="AK89" s="74"/>
      <c r="AL89" s="74"/>
      <c r="AM89" s="74"/>
      <c r="AN89" s="74"/>
      <c r="AO89" s="74"/>
      <c r="AP89" s="74"/>
      <c r="AQ89" s="74"/>
      <c r="AR89" s="74"/>
      <c r="AS89" s="74"/>
      <c r="AT89" s="74"/>
      <c r="AU89" s="74"/>
      <c r="AV89" s="74"/>
      <c r="AW89" s="74"/>
      <c r="AX89" s="74"/>
      <c r="AY89" s="74"/>
      <c r="AZ89" s="74"/>
      <c r="BA89" s="74"/>
      <c r="BB89" s="74"/>
      <c r="BC89" s="75"/>
      <c r="IA89" s="22">
        <v>10.12</v>
      </c>
      <c r="IB89" s="22" t="s">
        <v>144</v>
      </c>
      <c r="IC89" s="22" t="s">
        <v>217</v>
      </c>
      <c r="IE89" s="23"/>
      <c r="IF89" s="23"/>
      <c r="IG89" s="23"/>
      <c r="IH89" s="23"/>
      <c r="II89" s="23"/>
    </row>
    <row r="90" spans="1:243" s="22" customFormat="1" ht="15.75" customHeight="1">
      <c r="A90" s="66">
        <v>10.13</v>
      </c>
      <c r="B90" s="67" t="s">
        <v>143</v>
      </c>
      <c r="C90" s="39" t="s">
        <v>218</v>
      </c>
      <c r="D90" s="68">
        <v>3</v>
      </c>
      <c r="E90" s="69" t="s">
        <v>65</v>
      </c>
      <c r="F90" s="70">
        <v>484.3</v>
      </c>
      <c r="G90" s="65">
        <v>37800</v>
      </c>
      <c r="H90" s="50"/>
      <c r="I90" s="51" t="s">
        <v>38</v>
      </c>
      <c r="J90" s="52">
        <f t="shared" si="0"/>
        <v>1</v>
      </c>
      <c r="K90" s="50" t="s">
        <v>39</v>
      </c>
      <c r="L90" s="50" t="s">
        <v>4</v>
      </c>
      <c r="M90" s="53"/>
      <c r="N90" s="50"/>
      <c r="O90" s="50"/>
      <c r="P90" s="54"/>
      <c r="Q90" s="50"/>
      <c r="R90" s="50"/>
      <c r="S90" s="54"/>
      <c r="T90" s="54"/>
      <c r="U90" s="54"/>
      <c r="V90" s="54"/>
      <c r="W90" s="54"/>
      <c r="X90" s="54"/>
      <c r="Y90" s="54"/>
      <c r="Z90" s="54"/>
      <c r="AA90" s="54"/>
      <c r="AB90" s="54"/>
      <c r="AC90" s="54"/>
      <c r="AD90" s="54"/>
      <c r="AE90" s="54"/>
      <c r="AF90" s="54"/>
      <c r="AG90" s="54"/>
      <c r="AH90" s="54"/>
      <c r="AI90" s="54"/>
      <c r="AJ90" s="54"/>
      <c r="AK90" s="54"/>
      <c r="AL90" s="54"/>
      <c r="AM90" s="54"/>
      <c r="AN90" s="54"/>
      <c r="AO90" s="54"/>
      <c r="AP90" s="54"/>
      <c r="AQ90" s="54"/>
      <c r="AR90" s="54"/>
      <c r="AS90" s="54"/>
      <c r="AT90" s="54"/>
      <c r="AU90" s="54"/>
      <c r="AV90" s="54"/>
      <c r="AW90" s="54"/>
      <c r="AX90" s="54"/>
      <c r="AY90" s="54"/>
      <c r="AZ90" s="54"/>
      <c r="BA90" s="42">
        <f t="shared" si="1"/>
        <v>1453</v>
      </c>
      <c r="BB90" s="55">
        <f t="shared" si="2"/>
        <v>1453</v>
      </c>
      <c r="BC90" s="56" t="str">
        <f t="shared" si="3"/>
        <v>INR  One Thousand Four Hundred &amp; Fifty Three  Only</v>
      </c>
      <c r="IA90" s="22">
        <v>10.13</v>
      </c>
      <c r="IB90" s="22" t="s">
        <v>143</v>
      </c>
      <c r="IC90" s="22" t="s">
        <v>218</v>
      </c>
      <c r="ID90" s="22">
        <v>3</v>
      </c>
      <c r="IE90" s="23" t="s">
        <v>65</v>
      </c>
      <c r="IF90" s="23"/>
      <c r="IG90" s="23"/>
      <c r="IH90" s="23"/>
      <c r="II90" s="23"/>
    </row>
    <row r="91" spans="1:243" s="22" customFormat="1" ht="57">
      <c r="A91" s="66">
        <v>10.14</v>
      </c>
      <c r="B91" s="67" t="s">
        <v>145</v>
      </c>
      <c r="C91" s="39" t="s">
        <v>219</v>
      </c>
      <c r="D91" s="73"/>
      <c r="E91" s="74"/>
      <c r="F91" s="74"/>
      <c r="G91" s="74"/>
      <c r="H91" s="74"/>
      <c r="I91" s="74"/>
      <c r="J91" s="74"/>
      <c r="K91" s="74"/>
      <c r="L91" s="74"/>
      <c r="M91" s="74"/>
      <c r="N91" s="74"/>
      <c r="O91" s="74"/>
      <c r="P91" s="74"/>
      <c r="Q91" s="74"/>
      <c r="R91" s="74"/>
      <c r="S91" s="74"/>
      <c r="T91" s="74"/>
      <c r="U91" s="74"/>
      <c r="V91" s="74"/>
      <c r="W91" s="74"/>
      <c r="X91" s="74"/>
      <c r="Y91" s="74"/>
      <c r="Z91" s="74"/>
      <c r="AA91" s="74"/>
      <c r="AB91" s="74"/>
      <c r="AC91" s="74"/>
      <c r="AD91" s="74"/>
      <c r="AE91" s="74"/>
      <c r="AF91" s="74"/>
      <c r="AG91" s="74"/>
      <c r="AH91" s="74"/>
      <c r="AI91" s="74"/>
      <c r="AJ91" s="74"/>
      <c r="AK91" s="74"/>
      <c r="AL91" s="74"/>
      <c r="AM91" s="74"/>
      <c r="AN91" s="74"/>
      <c r="AO91" s="74"/>
      <c r="AP91" s="74"/>
      <c r="AQ91" s="74"/>
      <c r="AR91" s="74"/>
      <c r="AS91" s="74"/>
      <c r="AT91" s="74"/>
      <c r="AU91" s="74"/>
      <c r="AV91" s="74"/>
      <c r="AW91" s="74"/>
      <c r="AX91" s="74"/>
      <c r="AY91" s="74"/>
      <c r="AZ91" s="74"/>
      <c r="BA91" s="74"/>
      <c r="BB91" s="74"/>
      <c r="BC91" s="75"/>
      <c r="IA91" s="22">
        <v>10.14</v>
      </c>
      <c r="IB91" s="22" t="s">
        <v>145</v>
      </c>
      <c r="IC91" s="22" t="s">
        <v>219</v>
      </c>
      <c r="IE91" s="23"/>
      <c r="IF91" s="23"/>
      <c r="IG91" s="23"/>
      <c r="IH91" s="23"/>
      <c r="II91" s="23"/>
    </row>
    <row r="92" spans="1:243" s="22" customFormat="1" ht="28.5">
      <c r="A92" s="66">
        <v>10.15</v>
      </c>
      <c r="B92" s="67" t="s">
        <v>143</v>
      </c>
      <c r="C92" s="39" t="s">
        <v>220</v>
      </c>
      <c r="D92" s="68">
        <v>3</v>
      </c>
      <c r="E92" s="69" t="s">
        <v>65</v>
      </c>
      <c r="F92" s="70">
        <v>531.56</v>
      </c>
      <c r="G92" s="65">
        <v>37800</v>
      </c>
      <c r="H92" s="50"/>
      <c r="I92" s="51" t="s">
        <v>38</v>
      </c>
      <c r="J92" s="52">
        <f>IF(I92="Less(-)",-1,1)</f>
        <v>1</v>
      </c>
      <c r="K92" s="50" t="s">
        <v>39</v>
      </c>
      <c r="L92" s="50" t="s">
        <v>4</v>
      </c>
      <c r="M92" s="53"/>
      <c r="N92" s="50"/>
      <c r="O92" s="50"/>
      <c r="P92" s="54"/>
      <c r="Q92" s="50"/>
      <c r="R92" s="50"/>
      <c r="S92" s="54"/>
      <c r="T92" s="54"/>
      <c r="U92" s="54"/>
      <c r="V92" s="54"/>
      <c r="W92" s="54"/>
      <c r="X92" s="54"/>
      <c r="Y92" s="54"/>
      <c r="Z92" s="54"/>
      <c r="AA92" s="54"/>
      <c r="AB92" s="54"/>
      <c r="AC92" s="54"/>
      <c r="AD92" s="54"/>
      <c r="AE92" s="54"/>
      <c r="AF92" s="54"/>
      <c r="AG92" s="54"/>
      <c r="AH92" s="54"/>
      <c r="AI92" s="54"/>
      <c r="AJ92" s="54"/>
      <c r="AK92" s="54"/>
      <c r="AL92" s="54"/>
      <c r="AM92" s="54"/>
      <c r="AN92" s="54"/>
      <c r="AO92" s="54"/>
      <c r="AP92" s="54"/>
      <c r="AQ92" s="54"/>
      <c r="AR92" s="54"/>
      <c r="AS92" s="54"/>
      <c r="AT92" s="54"/>
      <c r="AU92" s="54"/>
      <c r="AV92" s="54"/>
      <c r="AW92" s="54"/>
      <c r="AX92" s="54"/>
      <c r="AY92" s="54"/>
      <c r="AZ92" s="54"/>
      <c r="BA92" s="42">
        <f>ROUND(total_amount_ba($B$2,$D$2,D92,F92,J92,K92,M92),0)</f>
        <v>1595</v>
      </c>
      <c r="BB92" s="55">
        <f>BA92+SUM(N92:AZ92)</f>
        <v>1595</v>
      </c>
      <c r="BC92" s="56" t="str">
        <f>SpellNumber(L92,BB92)</f>
        <v>INR  One Thousand Five Hundred &amp; Ninety Five  Only</v>
      </c>
      <c r="IA92" s="22">
        <v>10.15</v>
      </c>
      <c r="IB92" s="22" t="s">
        <v>143</v>
      </c>
      <c r="IC92" s="22" t="s">
        <v>220</v>
      </c>
      <c r="ID92" s="22">
        <v>3</v>
      </c>
      <c r="IE92" s="23" t="s">
        <v>65</v>
      </c>
      <c r="IF92" s="23"/>
      <c r="IG92" s="23"/>
      <c r="IH92" s="23"/>
      <c r="II92" s="23"/>
    </row>
    <row r="93" spans="1:243" s="22" customFormat="1" ht="15.75">
      <c r="A93" s="66">
        <v>11</v>
      </c>
      <c r="B93" s="67" t="s">
        <v>87</v>
      </c>
      <c r="C93" s="39" t="s">
        <v>221</v>
      </c>
      <c r="D93" s="73"/>
      <c r="E93" s="74"/>
      <c r="F93" s="74"/>
      <c r="G93" s="74"/>
      <c r="H93" s="74"/>
      <c r="I93" s="74"/>
      <c r="J93" s="74"/>
      <c r="K93" s="74"/>
      <c r="L93" s="74"/>
      <c r="M93" s="74"/>
      <c r="N93" s="74"/>
      <c r="O93" s="74"/>
      <c r="P93" s="74"/>
      <c r="Q93" s="74"/>
      <c r="R93" s="74"/>
      <c r="S93" s="74"/>
      <c r="T93" s="74"/>
      <c r="U93" s="74"/>
      <c r="V93" s="74"/>
      <c r="W93" s="74"/>
      <c r="X93" s="74"/>
      <c r="Y93" s="74"/>
      <c r="Z93" s="74"/>
      <c r="AA93" s="74"/>
      <c r="AB93" s="74"/>
      <c r="AC93" s="74"/>
      <c r="AD93" s="74"/>
      <c r="AE93" s="74"/>
      <c r="AF93" s="74"/>
      <c r="AG93" s="74"/>
      <c r="AH93" s="74"/>
      <c r="AI93" s="74"/>
      <c r="AJ93" s="74"/>
      <c r="AK93" s="74"/>
      <c r="AL93" s="74"/>
      <c r="AM93" s="74"/>
      <c r="AN93" s="74"/>
      <c r="AO93" s="74"/>
      <c r="AP93" s="74"/>
      <c r="AQ93" s="74"/>
      <c r="AR93" s="74"/>
      <c r="AS93" s="74"/>
      <c r="AT93" s="74"/>
      <c r="AU93" s="74"/>
      <c r="AV93" s="74"/>
      <c r="AW93" s="74"/>
      <c r="AX93" s="74"/>
      <c r="AY93" s="74"/>
      <c r="AZ93" s="74"/>
      <c r="BA93" s="74"/>
      <c r="BB93" s="74"/>
      <c r="BC93" s="75"/>
      <c r="IA93" s="22">
        <v>11</v>
      </c>
      <c r="IB93" s="22" t="s">
        <v>87</v>
      </c>
      <c r="IC93" s="22" t="s">
        <v>221</v>
      </c>
      <c r="IE93" s="23"/>
      <c r="IF93" s="23"/>
      <c r="IG93" s="23"/>
      <c r="IH93" s="23"/>
      <c r="II93" s="23"/>
    </row>
    <row r="94" spans="1:243" s="22" customFormat="1" ht="130.5" customHeight="1">
      <c r="A94" s="66">
        <v>11.01</v>
      </c>
      <c r="B94" s="67" t="s">
        <v>146</v>
      </c>
      <c r="C94" s="39" t="s">
        <v>222</v>
      </c>
      <c r="D94" s="68">
        <v>41</v>
      </c>
      <c r="E94" s="69" t="s">
        <v>148</v>
      </c>
      <c r="F94" s="70">
        <v>542.74</v>
      </c>
      <c r="G94" s="65">
        <v>37800</v>
      </c>
      <c r="H94" s="50"/>
      <c r="I94" s="51" t="s">
        <v>38</v>
      </c>
      <c r="J94" s="52">
        <f>IF(I94="Less(-)",-1,1)</f>
        <v>1</v>
      </c>
      <c r="K94" s="50" t="s">
        <v>39</v>
      </c>
      <c r="L94" s="50" t="s">
        <v>4</v>
      </c>
      <c r="M94" s="53"/>
      <c r="N94" s="50"/>
      <c r="O94" s="50"/>
      <c r="P94" s="54"/>
      <c r="Q94" s="50"/>
      <c r="R94" s="50"/>
      <c r="S94" s="54"/>
      <c r="T94" s="54"/>
      <c r="U94" s="54"/>
      <c r="V94" s="54"/>
      <c r="W94" s="54"/>
      <c r="X94" s="54"/>
      <c r="Y94" s="54"/>
      <c r="Z94" s="54"/>
      <c r="AA94" s="54"/>
      <c r="AB94" s="54"/>
      <c r="AC94" s="54"/>
      <c r="AD94" s="54"/>
      <c r="AE94" s="54"/>
      <c r="AF94" s="54"/>
      <c r="AG94" s="54"/>
      <c r="AH94" s="54"/>
      <c r="AI94" s="54"/>
      <c r="AJ94" s="54"/>
      <c r="AK94" s="54"/>
      <c r="AL94" s="54"/>
      <c r="AM94" s="54"/>
      <c r="AN94" s="54"/>
      <c r="AO94" s="54"/>
      <c r="AP94" s="54"/>
      <c r="AQ94" s="54"/>
      <c r="AR94" s="54"/>
      <c r="AS94" s="54"/>
      <c r="AT94" s="54"/>
      <c r="AU94" s="54"/>
      <c r="AV94" s="54"/>
      <c r="AW94" s="54"/>
      <c r="AX94" s="54"/>
      <c r="AY94" s="54"/>
      <c r="AZ94" s="54"/>
      <c r="BA94" s="42">
        <f>ROUND(total_amount_ba($B$2,$D$2,D94,F94,J94,K94,M94),0)</f>
        <v>22252</v>
      </c>
      <c r="BB94" s="55">
        <f>BA94+SUM(N94:AZ94)</f>
        <v>22252</v>
      </c>
      <c r="BC94" s="56" t="str">
        <f>SpellNumber(L94,BB94)</f>
        <v>INR  Twenty Two Thousand Two Hundred &amp; Fifty Two  Only</v>
      </c>
      <c r="IA94" s="22">
        <v>11.01</v>
      </c>
      <c r="IB94" s="22" t="s">
        <v>146</v>
      </c>
      <c r="IC94" s="22" t="s">
        <v>222</v>
      </c>
      <c r="ID94" s="22">
        <v>41</v>
      </c>
      <c r="IE94" s="23" t="s">
        <v>148</v>
      </c>
      <c r="IF94" s="23"/>
      <c r="IG94" s="23"/>
      <c r="IH94" s="23"/>
      <c r="II94" s="23"/>
    </row>
    <row r="95" spans="1:243" s="22" customFormat="1" ht="45.75" customHeight="1">
      <c r="A95" s="66">
        <v>11.02</v>
      </c>
      <c r="B95" s="67" t="s">
        <v>147</v>
      </c>
      <c r="C95" s="39" t="s">
        <v>223</v>
      </c>
      <c r="D95" s="68">
        <v>41</v>
      </c>
      <c r="E95" s="69" t="s">
        <v>148</v>
      </c>
      <c r="F95" s="70">
        <v>42.26</v>
      </c>
      <c r="G95" s="65">
        <v>37800</v>
      </c>
      <c r="H95" s="50"/>
      <c r="I95" s="51" t="s">
        <v>38</v>
      </c>
      <c r="J95" s="52">
        <f>IF(I95="Less(-)",-1,1)</f>
        <v>1</v>
      </c>
      <c r="K95" s="50" t="s">
        <v>39</v>
      </c>
      <c r="L95" s="50" t="s">
        <v>4</v>
      </c>
      <c r="M95" s="53"/>
      <c r="N95" s="50"/>
      <c r="O95" s="50"/>
      <c r="P95" s="54"/>
      <c r="Q95" s="50"/>
      <c r="R95" s="50"/>
      <c r="S95" s="54"/>
      <c r="T95" s="54"/>
      <c r="U95" s="54"/>
      <c r="V95" s="54"/>
      <c r="W95" s="54"/>
      <c r="X95" s="54"/>
      <c r="Y95" s="54"/>
      <c r="Z95" s="54"/>
      <c r="AA95" s="54"/>
      <c r="AB95" s="54"/>
      <c r="AC95" s="54"/>
      <c r="AD95" s="54"/>
      <c r="AE95" s="54"/>
      <c r="AF95" s="54"/>
      <c r="AG95" s="54"/>
      <c r="AH95" s="54"/>
      <c r="AI95" s="54"/>
      <c r="AJ95" s="54"/>
      <c r="AK95" s="54"/>
      <c r="AL95" s="54"/>
      <c r="AM95" s="54"/>
      <c r="AN95" s="54"/>
      <c r="AO95" s="54"/>
      <c r="AP95" s="54"/>
      <c r="AQ95" s="54"/>
      <c r="AR95" s="54"/>
      <c r="AS95" s="54"/>
      <c r="AT95" s="54"/>
      <c r="AU95" s="54"/>
      <c r="AV95" s="54"/>
      <c r="AW95" s="54"/>
      <c r="AX95" s="54"/>
      <c r="AY95" s="54"/>
      <c r="AZ95" s="54"/>
      <c r="BA95" s="42">
        <f>ROUND(total_amount_ba($B$2,$D$2,D95,F95,J95,K95,M95),0)</f>
        <v>1733</v>
      </c>
      <c r="BB95" s="55">
        <f>BA95+SUM(N95:AZ95)</f>
        <v>1733</v>
      </c>
      <c r="BC95" s="56" t="str">
        <f>SpellNumber(L95,BB95)</f>
        <v>INR  One Thousand Seven Hundred &amp; Thirty Three  Only</v>
      </c>
      <c r="IA95" s="22">
        <v>11.02</v>
      </c>
      <c r="IB95" s="72" t="s">
        <v>147</v>
      </c>
      <c r="IC95" s="22" t="s">
        <v>223</v>
      </c>
      <c r="ID95" s="22">
        <v>41</v>
      </c>
      <c r="IE95" s="23" t="s">
        <v>148</v>
      </c>
      <c r="IF95" s="23"/>
      <c r="IG95" s="23"/>
      <c r="IH95" s="23"/>
      <c r="II95" s="23"/>
    </row>
    <row r="96" spans="1:55" ht="28.5">
      <c r="A96" s="25" t="s">
        <v>46</v>
      </c>
      <c r="B96" s="26"/>
      <c r="C96" s="27"/>
      <c r="D96" s="43"/>
      <c r="E96" s="43"/>
      <c r="F96" s="43"/>
      <c r="G96" s="43"/>
      <c r="H96" s="61"/>
      <c r="I96" s="61"/>
      <c r="J96" s="61"/>
      <c r="K96" s="61"/>
      <c r="L96" s="62"/>
      <c r="M96" s="22"/>
      <c r="N96" s="22"/>
      <c r="O96" s="22"/>
      <c r="P96" s="22"/>
      <c r="Q96" s="22"/>
      <c r="R96" s="22"/>
      <c r="S96" s="22"/>
      <c r="T96" s="22"/>
      <c r="U96" s="22"/>
      <c r="V96" s="22"/>
      <c r="W96" s="22"/>
      <c r="X96" s="22"/>
      <c r="Y96" s="22"/>
      <c r="Z96" s="22"/>
      <c r="AA96" s="22"/>
      <c r="AB96" s="22"/>
      <c r="AC96" s="22"/>
      <c r="AD96" s="22"/>
      <c r="AE96" s="22"/>
      <c r="AF96" s="22"/>
      <c r="AG96" s="22"/>
      <c r="AH96" s="22"/>
      <c r="AI96" s="22"/>
      <c r="AJ96" s="22"/>
      <c r="AK96" s="22"/>
      <c r="AL96" s="22"/>
      <c r="AM96" s="22"/>
      <c r="AN96" s="22"/>
      <c r="AO96" s="22"/>
      <c r="AP96" s="22"/>
      <c r="AQ96" s="22"/>
      <c r="AR96" s="22"/>
      <c r="AS96" s="22"/>
      <c r="AT96" s="22"/>
      <c r="AU96" s="22"/>
      <c r="AV96" s="22"/>
      <c r="AW96" s="22"/>
      <c r="AX96" s="22"/>
      <c r="AY96" s="22"/>
      <c r="AZ96" s="22"/>
      <c r="BA96" s="63">
        <f>SUM(BA13:BA95)</f>
        <v>300335</v>
      </c>
      <c r="BB96" s="64">
        <f>SUM(BB13:BB95)</f>
        <v>300335</v>
      </c>
      <c r="BC96" s="56" t="str">
        <f>SpellNumber(L96,BB96)</f>
        <v>  Three Lakh Three Hundred &amp; Thirty Five  Only</v>
      </c>
    </row>
    <row r="97" spans="1:55" ht="27.75" customHeight="1">
      <c r="A97" s="26" t="s">
        <v>47</v>
      </c>
      <c r="B97" s="28"/>
      <c r="C97" s="29"/>
      <c r="D97" s="30"/>
      <c r="E97" s="44" t="s">
        <v>54</v>
      </c>
      <c r="F97" s="45"/>
      <c r="G97" s="31"/>
      <c r="H97" s="32"/>
      <c r="I97" s="32"/>
      <c r="J97" s="32"/>
      <c r="K97" s="33"/>
      <c r="L97" s="34"/>
      <c r="M97" s="35"/>
      <c r="N97" s="36"/>
      <c r="O97" s="22"/>
      <c r="P97" s="22"/>
      <c r="Q97" s="22"/>
      <c r="R97" s="22"/>
      <c r="S97" s="22"/>
      <c r="T97" s="36"/>
      <c r="U97" s="36"/>
      <c r="V97" s="36"/>
      <c r="W97" s="36"/>
      <c r="X97" s="36"/>
      <c r="Y97" s="36"/>
      <c r="Z97" s="36"/>
      <c r="AA97" s="36"/>
      <c r="AB97" s="36"/>
      <c r="AC97" s="36"/>
      <c r="AD97" s="36"/>
      <c r="AE97" s="36"/>
      <c r="AF97" s="36"/>
      <c r="AG97" s="36"/>
      <c r="AH97" s="36"/>
      <c r="AI97" s="36"/>
      <c r="AJ97" s="36"/>
      <c r="AK97" s="36"/>
      <c r="AL97" s="36"/>
      <c r="AM97" s="36"/>
      <c r="AN97" s="36"/>
      <c r="AO97" s="36"/>
      <c r="AP97" s="36"/>
      <c r="AQ97" s="36"/>
      <c r="AR97" s="36"/>
      <c r="AS97" s="36"/>
      <c r="AT97" s="36"/>
      <c r="AU97" s="36"/>
      <c r="AV97" s="36"/>
      <c r="AW97" s="36"/>
      <c r="AX97" s="36"/>
      <c r="AY97" s="36"/>
      <c r="AZ97" s="36"/>
      <c r="BA97" s="37">
        <f>IF(ISBLANK(F97),0,IF(E97="Excess (+)",ROUND(BA96+(BA96*F97),2),IF(E97="Less (-)",ROUND(BA96+(BA96*F97*(-1)),2),IF(E97="At Par",BA96,0))))</f>
        <v>0</v>
      </c>
      <c r="BB97" s="38">
        <f>ROUND(BA97,0)</f>
        <v>0</v>
      </c>
      <c r="BC97" s="21" t="str">
        <f>SpellNumber($E$2,BB97)</f>
        <v>INR Zero Only</v>
      </c>
    </row>
    <row r="98" spans="1:55" ht="18">
      <c r="A98" s="25" t="s">
        <v>48</v>
      </c>
      <c r="B98" s="25"/>
      <c r="C98" s="77" t="str">
        <f>SpellNumber($E$2,BB97)</f>
        <v>INR Zero Only</v>
      </c>
      <c r="D98" s="77"/>
      <c r="E98" s="77"/>
      <c r="F98" s="77"/>
      <c r="G98" s="77"/>
      <c r="H98" s="77"/>
      <c r="I98" s="77"/>
      <c r="J98" s="77"/>
      <c r="K98" s="77"/>
      <c r="L98" s="77"/>
      <c r="M98" s="77"/>
      <c r="N98" s="77"/>
      <c r="O98" s="77"/>
      <c r="P98" s="77"/>
      <c r="Q98" s="77"/>
      <c r="R98" s="77"/>
      <c r="S98" s="77"/>
      <c r="T98" s="77"/>
      <c r="U98" s="77"/>
      <c r="V98" s="77"/>
      <c r="W98" s="77"/>
      <c r="X98" s="77"/>
      <c r="Y98" s="77"/>
      <c r="Z98" s="77"/>
      <c r="AA98" s="77"/>
      <c r="AB98" s="77"/>
      <c r="AC98" s="77"/>
      <c r="AD98" s="77"/>
      <c r="AE98" s="77"/>
      <c r="AF98" s="77"/>
      <c r="AG98" s="77"/>
      <c r="AH98" s="77"/>
      <c r="AI98" s="77"/>
      <c r="AJ98" s="77"/>
      <c r="AK98" s="77"/>
      <c r="AL98" s="77"/>
      <c r="AM98" s="77"/>
      <c r="AN98" s="77"/>
      <c r="AO98" s="77"/>
      <c r="AP98" s="77"/>
      <c r="AQ98" s="77"/>
      <c r="AR98" s="77"/>
      <c r="AS98" s="77"/>
      <c r="AT98" s="77"/>
      <c r="AU98" s="77"/>
      <c r="AV98" s="77"/>
      <c r="AW98" s="77"/>
      <c r="AX98" s="77"/>
      <c r="AY98" s="77"/>
      <c r="AZ98" s="77"/>
      <c r="BA98" s="77"/>
      <c r="BB98" s="77"/>
      <c r="BC98" s="77"/>
    </row>
    <row r="99" ht="15"/>
    <row r="100" ht="15"/>
    <row r="101" ht="15"/>
    <row r="102" ht="15"/>
    <row r="103" ht="15"/>
    <row r="104" ht="15"/>
    <row r="105" ht="15"/>
    <row r="106" ht="15"/>
    <row r="107" ht="15"/>
    <row r="108" ht="15"/>
    <row r="109" ht="15"/>
    <row r="110" ht="15"/>
    <row r="111" ht="15"/>
    <row r="112" ht="15"/>
    <row r="113" ht="15"/>
    <row r="114" ht="15"/>
    <row r="115" ht="15"/>
    <row r="116" ht="15"/>
    <row r="117" ht="15"/>
    <row r="118" ht="15"/>
    <row r="119" ht="15"/>
    <row r="120" ht="15"/>
    <row r="121" ht="15"/>
    <row r="122" ht="15"/>
    <row r="123" ht="15"/>
    <row r="124" ht="15"/>
    <row r="125" ht="15"/>
    <row r="126" ht="15"/>
    <row r="127" ht="15"/>
    <row r="128" ht="15"/>
    <row r="129" ht="15"/>
    <row r="130" ht="15"/>
    <row r="131" ht="15"/>
    <row r="132" ht="15"/>
    <row r="133" ht="15"/>
    <row r="134" ht="15"/>
    <row r="135" ht="15"/>
    <row r="136" ht="15"/>
    <row r="137" ht="15"/>
    <row r="138" ht="15"/>
    <row r="139" ht="15"/>
    <row r="140" ht="15"/>
    <row r="141" ht="15"/>
    <row r="142" ht="15"/>
    <row r="143" ht="15"/>
    <row r="144" ht="15"/>
    <row r="145" ht="15"/>
    <row r="146" ht="15"/>
    <row r="147" ht="15"/>
    <row r="148" ht="15"/>
    <row r="149" ht="15"/>
    <row r="150" ht="15"/>
    <row r="151" ht="15"/>
    <row r="152" ht="15"/>
    <row r="153" ht="15"/>
    <row r="154" ht="15"/>
    <row r="155" ht="15"/>
    <row r="156" ht="15"/>
    <row r="157" ht="15"/>
    <row r="158" ht="15"/>
    <row r="159" ht="15"/>
    <row r="160" ht="15"/>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row r="999" ht="15"/>
    <row r="1000" ht="15"/>
    <row r="1001" ht="15"/>
    <row r="1002" ht="15"/>
    <row r="1003" ht="15"/>
    <row r="1004" ht="15"/>
    <row r="1005" ht="15"/>
    <row r="1006" ht="15"/>
    <row r="1007" ht="15"/>
    <row r="1008" ht="15"/>
    <row r="1009" ht="15"/>
    <row r="1010" ht="15"/>
    <row r="1011" ht="15"/>
    <row r="1012" ht="15"/>
    <row r="1013" ht="15"/>
    <row r="1014" ht="15"/>
    <row r="1015" ht="15"/>
    <row r="1016" ht="15"/>
    <row r="1017" ht="15"/>
    <row r="1018" ht="15"/>
    <row r="1019" ht="15"/>
    <row r="1020" ht="15"/>
    <row r="1021" ht="15"/>
    <row r="1022" ht="15"/>
    <row r="1023" ht="15"/>
    <row r="1024" ht="15"/>
    <row r="1025" ht="15"/>
    <row r="1026" ht="15"/>
    <row r="1027" ht="15"/>
    <row r="1028" ht="15"/>
    <row r="1029" ht="15"/>
    <row r="1030" ht="15"/>
    <row r="1032" ht="15"/>
    <row r="1033" ht="15"/>
    <row r="1034" ht="15"/>
    <row r="1035" ht="15"/>
    <row r="1036" ht="15"/>
    <row r="1037" ht="15"/>
    <row r="1038" ht="15"/>
    <row r="1039" ht="15"/>
    <row r="1040" ht="15"/>
    <row r="1041" ht="15"/>
    <row r="1042" ht="15"/>
    <row r="1043" ht="15"/>
    <row r="1044" ht="15"/>
    <row r="1045" ht="15"/>
    <row r="1046" ht="15"/>
    <row r="1047" ht="15"/>
    <row r="1048" ht="15"/>
    <row r="1049" ht="15"/>
    <row r="1050" ht="15"/>
    <row r="1051" ht="15"/>
    <row r="1052" ht="15"/>
    <row r="1053" ht="15"/>
    <row r="1054" ht="15"/>
    <row r="1055" ht="15"/>
    <row r="1056" ht="15"/>
    <row r="1057" ht="15"/>
    <row r="1058" ht="15"/>
    <row r="1059" ht="15"/>
    <row r="1060" ht="15"/>
    <row r="1061" ht="15"/>
    <row r="1062" ht="15"/>
    <row r="1064" ht="15"/>
    <row r="1065" ht="15"/>
    <row r="1066" ht="15"/>
    <row r="1067" ht="15"/>
    <row r="1068" ht="15"/>
    <row r="1069" ht="15"/>
    <row r="1070" ht="15"/>
    <row r="1071" ht="15"/>
    <row r="1072" ht="15"/>
    <row r="1073" ht="15"/>
    <row r="1074" ht="15"/>
    <row r="1075" ht="15"/>
    <row r="1076" ht="15"/>
    <row r="1077" ht="15"/>
    <row r="1078" ht="15"/>
    <row r="1079" ht="15"/>
    <row r="1080" ht="15"/>
    <row r="1081" ht="15"/>
    <row r="1082" ht="15"/>
    <row r="1083" ht="15"/>
    <row r="1084" ht="15"/>
  </sheetData>
  <sheetProtection password="9E83" sheet="1"/>
  <autoFilter ref="A11:BC98"/>
  <mergeCells count="49">
    <mergeCell ref="D15:BC15"/>
    <mergeCell ref="D19:BC19"/>
    <mergeCell ref="D20:BC20"/>
    <mergeCell ref="D22:BC22"/>
    <mergeCell ref="D24:BC24"/>
    <mergeCell ref="D17:BC17"/>
    <mergeCell ref="D23:BC23"/>
    <mergeCell ref="D28:BC28"/>
    <mergeCell ref="A9:BC9"/>
    <mergeCell ref="C98:BC98"/>
    <mergeCell ref="A1:L1"/>
    <mergeCell ref="A4:BC4"/>
    <mergeCell ref="A5:BC5"/>
    <mergeCell ref="A6:BC6"/>
    <mergeCell ref="A7:BC7"/>
    <mergeCell ref="B8:BC8"/>
    <mergeCell ref="D13:BC13"/>
    <mergeCell ref="D62:BC62"/>
    <mergeCell ref="D29:BC29"/>
    <mergeCell ref="D31:BC31"/>
    <mergeCell ref="D34:BC34"/>
    <mergeCell ref="D37:BC37"/>
    <mergeCell ref="D39:BC39"/>
    <mergeCell ref="D41:BC41"/>
    <mergeCell ref="D43:BC43"/>
    <mergeCell ref="D46:BC46"/>
    <mergeCell ref="D47:BC47"/>
    <mergeCell ref="D49:BC49"/>
    <mergeCell ref="D50:BC50"/>
    <mergeCell ref="D52:BC52"/>
    <mergeCell ref="D54:BC54"/>
    <mergeCell ref="D56:BC56"/>
    <mergeCell ref="D60:BC60"/>
    <mergeCell ref="D89:BC89"/>
    <mergeCell ref="D91:BC91"/>
    <mergeCell ref="D93:BC93"/>
    <mergeCell ref="D70:BC70"/>
    <mergeCell ref="D71:BC71"/>
    <mergeCell ref="D74:BC74"/>
    <mergeCell ref="D78:BC78"/>
    <mergeCell ref="D73:BC73"/>
    <mergeCell ref="D77:BC77"/>
    <mergeCell ref="D82:BC82"/>
    <mergeCell ref="D84:BC84"/>
    <mergeCell ref="D86:BC86"/>
    <mergeCell ref="D63:BC63"/>
    <mergeCell ref="D65:BC65"/>
    <mergeCell ref="D67:BC67"/>
    <mergeCell ref="D68:BC68"/>
  </mergeCells>
  <dataValidations count="19">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97">
      <formula1>IF(E97="Select",-1,IF(E97="At Par",0,0))</formula1>
      <formula2>IF(E97="Select",-1,IF(E97="At Par",0,0.99))</formula2>
    </dataValidation>
    <dataValidation type="list" allowBlank="1" showErrorMessage="1" sqref="E97">
      <formula1>"Select,Excess (+),Less (-)"</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97">
      <formula1>0</formula1>
      <formula2>99.9</formula2>
    </dataValidation>
    <dataValidation type="list" allowBlank="1" showErrorMessage="1" sqref="D13 K14 D15 K16 D17 K18 D19:D20 K21 D22:D24 K25:K27 D28:D29 K30 D31 K32:K33 D34 K35:K36 D37 K38 D39 K40 D41 K42 D43 K44:K45 D46:D47 K48 D49:D50 K51 D52 K53 D54 K55 D56 K57:K59 D60 K61 D62:D63 K64 D65 K66 D67:D68 K69 D70:D71 K72 D73:D74 K75:K76 D77:D78 K79:K81 D82 K83 D84 K85 D86 K87:K88 D89 K90 D91 K92 K94:K95 D93">
      <formula1>"Partial Conversion,Full Conversion"</formula1>
      <formula2>0</formula2>
    </dataValidation>
    <dataValidation type="list" allowBlank="1" showErrorMessage="1" sqref="C2">
      <formula1>"Normal,SingleWindow,Alternate"</formula1>
      <formula2>0</formula2>
    </dataValidation>
    <dataValidation type="list" allowBlank="1" showErrorMessage="1" sqref="B2">
      <formula1>"Item Rate,Percentage,Item Wise"</formula1>
      <formula2>0</formula2>
    </dataValidation>
    <dataValidation type="list" allowBlank="1" showErrorMessage="1" sqref="D2">
      <formula1>"INR Only,INR and Other Currency"</formula1>
      <formula2>0</formula2>
    </dataValidation>
    <dataValidation type="decimal" allowBlank="1" showInputMessage="1" showErrorMessage="1" promptTitle="Rate Entry" prompt="Please enter the Basic Price in Rupees for this item. " errorTitle="Invaid Entry" error="Only Numeric Values are allowed. " sqref="G14:H14 G16:H16 G18:H18 G21:H21 G25:H27 G30:H30 G32:H33 G35:H36 G38:H38 G40:H40 G42:H42 G44:H45 G48:H48 G51:H51 G53:H53 G55:H55 G57:H59 G61:H61 G64:H64 G66:H66 G69:H69 G72:H72 G75:H76 G79:H81 G83:H83 G85:H85 G87:H88 G90:H90 G92:H92 G94:H95">
      <formula1>0</formula1>
      <formula2>999999999999999</formula2>
    </dataValidation>
    <dataValidation allowBlank="1" showInputMessage="1" showErrorMessage="1" promptTitle="Addition / Deduction" prompt="Please Choose the correct One" sqref="J14 J16 J18 J21 J25:J27 J30 J32:J33 J35:J36 J38 J40 J42 J44:J45 J48 J51 J53 J55 J57:J59 J61 J64 J66 J69 J72 J75:J76 J79:J81 J83 J85 J87:J88 J90 J92 J94:J95">
      <formula1>0</formula1>
      <formula2>0</formula2>
    </dataValidation>
    <dataValidation type="list" showErrorMessage="1" sqref="I14 I16 I18 I21 I25:I27 I30 I32:I33 I35:I36 I38 I40 I42 I44:I45 I48 I51 I53 I55 I57:I59 I61 I64 I66 I69 I72 I75:I76 I79:I81 I83 I85 I87:I88 I90 I92 I94:I95">
      <formula1>"Excess(+),Less(-)"</formula1>
      <formula2>0</formula2>
    </dataValidation>
    <dataValidation type="decimal" allowBlank="1" showInputMessage="1" showErrorMessage="1" promptTitle="Rate Entry" prompt="Please enter the Other Taxes2 in Rupees for this item. " errorTitle="Invaid Entry" error="Only Numeric Values are allowed. " sqref="N14:O14 N16:O16 N18:O18 N21:O21 N25:O27 N30:O30 N32:O33 N35:O36 N38:O38 N40:O40 N42:O42 N44:O45 N48:O48 N51:O51 N53:O53 N55:O55 N57:O59 N61:O61 N64:O64 N66:O66 N69:O69 N72:O72 N75:O76 N79:O81 N83:O83 N85:O85 N87:O88 N90:O90 N92:O92 N94:O95">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4 R16 R18 R21 R25:R27 R30 R32:R33 R35:R36 R38 R40 R42 R44:R45 R48 R51 R53 R55 R57:R59 R61 R64 R66 R69 R72 R75:R76 R79:R81 R83 R85 R87:R88 R90 R92 R94:R95">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4 Q16 Q18 Q21 Q25:Q27 Q30 Q32:Q33 Q35:Q36 Q38 Q40 Q42 Q44:Q45 Q48 Q51 Q53 Q55 Q57:Q59 Q61 Q64 Q66 Q69 Q72 Q75:Q76 Q79:Q81 Q83 Q85 Q87:Q88 Q90 Q92 Q94:Q95">
      <formula1>0</formula1>
      <formula2>999999999999999</formula2>
    </dataValidation>
    <dataValidation type="decimal" allowBlank="1" showInputMessage="1" showErrorMessage="1" promptTitle="Rate Entry" prompt="Please enter VAT charges in Rupees for this item. " errorTitle="Invaid Entry" error="Only Numeric Values are allowed. " sqref="M14 M16 M18 M21 M25:M27 M30 M32:M33 M35:M36 M38 M40 M42 M44:M45 M48 M51 M53 M55 M57:M59 M61 M64 M66 M69 M72 M75:M76 M79:M81 M83 M85 M87:M88 M90 M92 M94:M95">
      <formula1>0</formula1>
      <formula2>999999999999999</formula2>
    </dataValidation>
    <dataValidation type="decimal" allowBlank="1" showInputMessage="1" showErrorMessage="1" promptTitle="Quantity" prompt="Please enter the Quantity for this item. " errorTitle="Invalid Entry" error="Only Numeric Values are allowed. " sqref="D14 D16 D18 D21 D25:D27 D30 D32:D33 D35:D36 D38 D40 D42 D44:D45 D48 D51 D53 D55 D57:D59 D61 D64 D66 D69 D72 D75:D76 D79:D81 D83 D85 D87:D88 D90 D92 D94:D95">
      <formula1>0</formula1>
      <formula2>999999999999999</formula2>
    </dataValidation>
    <dataValidation type="decimal" allowBlank="1" showInputMessage="1" showErrorMessage="1" promptTitle="Estimated Rate" prompt="Please enter the Rate for this item. " errorTitle="Invalid Entry" error="Only Numeric Values are allowed. " sqref="F14 F16 F18 F21 F25:F27 F30 F32:F33 F35:F36 F38 F40 F42 F44:F45 F48 F51 F53 F55 F57:F59 F61 F64 F66 F69 F72 F75:F76 F79:F81 F83 F85 F87:F88 F90 F92 F94:F95">
      <formula1>0</formula1>
      <formula2>999999999999999</formula2>
    </dataValidation>
    <dataValidation type="list" allowBlank="1" showInputMessage="1" showErrorMessage="1" sqref="L91 L92 L93 L13 L14 L15 L16 L17 L18 L19 L20 L21 L22 L23 L24 L25 L26 L27 L28 L29 L30 L31 L32 L33 L34 L35 L36 L37 L38 L39 L40 L41 L42 L43 L44 L45 L46 L47 L48 L49 L50 L51 L52 L53 L54 L55 L56 L57 L58 L59 L60 L61 L62 L63 L64 L65 L66 L67 L68 L69 L70 L71 L72 L73 L74 L75 L76 L77 L78 L79 L80 L81 L82 L83 L84 L85 L86 L87 L88 L89 L90 L95 L94">
      <formula1>"INR"</formula1>
    </dataValidation>
    <dataValidation allowBlank="1" showInputMessage="1" showErrorMessage="1" promptTitle="Itemcode/Make" prompt="Please enter text" sqref="C13:C95">
      <formula1>0</formula1>
      <formula2>0</formula2>
    </dataValidation>
    <dataValidation type="decimal" allowBlank="1" showInputMessage="1" showErrorMessage="1" errorTitle="Invalid Entry" error="Only Numeric Values are allowed. " sqref="A13:A95">
      <formula1>0</formula1>
      <formula2>999999999999999</formula2>
    </dataValidation>
  </dataValidations>
  <printOptions/>
  <pageMargins left="0.2" right="0.2" top="0.75" bottom="0.75" header="0.511805555555556" footer="0.511805555555556"/>
  <pageSetup fitToHeight="0" horizontalDpi="300" verticalDpi="300" orientation="portrait" paperSize="9" scale="65"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J17" sqref="J17"/>
    </sheetView>
  </sheetViews>
  <sheetFormatPr defaultColWidth="9.140625" defaultRowHeight="15"/>
  <sheetData>
    <row r="6" spans="5:11" ht="15">
      <c r="E6" s="82" t="s">
        <v>49</v>
      </c>
      <c r="F6" s="82"/>
      <c r="G6" s="82"/>
      <c r="H6" s="82"/>
      <c r="I6" s="82"/>
      <c r="J6" s="82"/>
      <c r="K6" s="82"/>
    </row>
    <row r="7" spans="5:11" ht="15">
      <c r="E7" s="83"/>
      <c r="F7" s="83"/>
      <c r="G7" s="83"/>
      <c r="H7" s="83"/>
      <c r="I7" s="83"/>
      <c r="J7" s="83"/>
      <c r="K7" s="83"/>
    </row>
    <row r="8" spans="5:11" ht="15">
      <c r="E8" s="83"/>
      <c r="F8" s="83"/>
      <c r="G8" s="83"/>
      <c r="H8" s="83"/>
      <c r="I8" s="83"/>
      <c r="J8" s="83"/>
      <c r="K8" s="83"/>
    </row>
    <row r="9" spans="5:11" ht="15">
      <c r="E9" s="83"/>
      <c r="F9" s="83"/>
      <c r="G9" s="83"/>
      <c r="H9" s="83"/>
      <c r="I9" s="83"/>
      <c r="J9" s="83"/>
      <c r="K9" s="83"/>
    </row>
    <row r="10" spans="5:11" ht="15">
      <c r="E10" s="83"/>
      <c r="F10" s="83"/>
      <c r="G10" s="83"/>
      <c r="H10" s="83"/>
      <c r="I10" s="83"/>
      <c r="J10" s="83"/>
      <c r="K10" s="83"/>
    </row>
    <row r="11" spans="5:11" ht="15">
      <c r="E11" s="83"/>
      <c r="F11" s="83"/>
      <c r="G11" s="83"/>
      <c r="H11" s="83"/>
      <c r="I11" s="83"/>
      <c r="J11" s="83"/>
      <c r="K11" s="83"/>
    </row>
    <row r="12" spans="5:11" ht="15">
      <c r="E12" s="83"/>
      <c r="F12" s="83"/>
      <c r="G12" s="83"/>
      <c r="H12" s="83"/>
      <c r="I12" s="83"/>
      <c r="J12" s="83"/>
      <c r="K12" s="83"/>
    </row>
    <row r="13" spans="5:11" ht="15">
      <c r="E13" s="83"/>
      <c r="F13" s="83"/>
      <c r="G13" s="83"/>
      <c r="H13" s="83"/>
      <c r="I13" s="83"/>
      <c r="J13" s="83"/>
      <c r="K13" s="83"/>
    </row>
    <row r="14" spans="5:11" ht="15">
      <c r="E14" s="83"/>
      <c r="F14" s="83"/>
      <c r="G14" s="83"/>
      <c r="H14" s="83"/>
      <c r="I14" s="83"/>
      <c r="J14" s="83"/>
      <c r="K14" s="83"/>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jitender Singh</cp:lastModifiedBy>
  <cp:lastPrinted>2021-07-14T10:57:03Z</cp:lastPrinted>
  <dcterms:created xsi:type="dcterms:W3CDTF">2009-01-30T06:42:42Z</dcterms:created>
  <dcterms:modified xsi:type="dcterms:W3CDTF">2021-07-19T10:40:37Z</dcterms:modified>
  <cp:category/>
  <cp:version/>
  <cp:contentType/>
  <cp:contentStatus/>
  <cp:revision>13</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r8>1</vt:r8>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