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'BoQ1'!$A$1:$BC$92</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<sst xmlns="http://schemas.openxmlformats.org/spreadsheetml/2006/main" count="630" uniqueCount="215">
  <si>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</si>
  <si>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</si>
  <si>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</si>
  <si>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</si>
  <si>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</si>
  <si>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</si>
  <si>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</si>
  <si>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</si>
  <si>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</si>
  <si>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</si>
  <si>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</si>
  <si>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</si>
  <si>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</si>
  <si>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</si>
  <si>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</si>
  <si>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</si>
  <si>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</si>
  <si>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</si>
  <si>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</si>
  <si>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</si>
  <si>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</si>
  <si>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</si>
  <si>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</si>
  <si>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</si>
  <si>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</si>
  <si>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</si>
  <si>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</si>
  <si>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</si>
  <si>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</si>
  <si>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</si>
  <si>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</si>
  <si>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</si>
  <si>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</si>
  <si>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</si>
  <si>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</si>
  <si>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</si>
  <si>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</si>
  <si>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</si>
  <si>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</si>
  <si>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</si>
  <si>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</si>
  <si>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</si>
  <si>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</si>
  <si>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</si>
  <si>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</si>
  <si>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</si>
  <si>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</si>
  <si>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</si>
  <si>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</si>
  <si>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</si>
  <si>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</si>
  <si>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</si>
  <si>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</si>
  <si>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</si>
  <si>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</si>
  <si>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WATER FEATURE - 01  (Geyser Jet + Overflow Type Water Feature)</t>
  </si>
  <si>
    <t>Area - (771+66.3+30.64 = 868m2) + 28m2 = 896m2</t>
  </si>
  <si>
    <t>D - 0.375m, 0.15m</t>
  </si>
  <si>
    <t>V - 325.5+4.2 = 329.7m3</t>
  </si>
  <si>
    <t>Turnover - 7.5Hrs. @ 45m3/hr. flow filter</t>
  </si>
  <si>
    <t>Design, drawing, Supply, installation, testing and commissioning of water features as shown in drawing comprising with the following:</t>
  </si>
  <si>
    <t xml:space="preserve">NOZZLES </t>
  </si>
  <si>
    <t>Floor Inlet Nozzle Adjustable - ABS</t>
  </si>
  <si>
    <t>S.S Geyser Jet Nozzles - 25NB</t>
  </si>
  <si>
    <t>Swivel Connector geyser Jet Nozzles - 25NB</t>
  </si>
  <si>
    <t>Debris Collection Strainer SS-304 for main sump</t>
  </si>
  <si>
    <t>65 mm Dia Overflow Skimmer</t>
  </si>
  <si>
    <t xml:space="preserve">Dosing Pumps </t>
  </si>
  <si>
    <t>SITC of Dosing Pumps capacity 0-6 lph with digital diaphragm, IP-65 protection &amp; capable for adjusting flow rate including 100 ltrs HDPE tank</t>
  </si>
  <si>
    <t xml:space="preserve">Filter  </t>
  </si>
  <si>
    <t>Providing and fixing Bobbin Wound FRP pressure sand filter top mounted multiport valve of 2" complete with initial charge of filter media, face piping, valves, pressure gauge, manual air vent, water purges accessories, water drain/empty drain for filter media, testing and commissioning complete.</t>
  </si>
  <si>
    <r>
      <t>Capacity                 : 45 m</t>
    </r>
    <r>
      <rPr>
        <b/>
        <vertAlign val="superscript"/>
        <sz val="12"/>
        <rFont val="Garamond"/>
        <family val="1"/>
      </rPr>
      <t>3</t>
    </r>
    <r>
      <rPr>
        <b/>
        <sz val="12"/>
        <rFont val="Garamond"/>
        <family val="1"/>
      </rPr>
      <t>/hr</t>
    </r>
  </si>
  <si>
    <r>
      <t>Filtration Velocity   : 40 m</t>
    </r>
    <r>
      <rPr>
        <b/>
        <vertAlign val="superscript"/>
        <sz val="12"/>
        <rFont val="Garamond"/>
        <family val="1"/>
      </rPr>
      <t>3</t>
    </r>
    <r>
      <rPr>
        <b/>
        <sz val="12"/>
        <rFont val="Garamond"/>
        <family val="1"/>
      </rPr>
      <t>/hr/m</t>
    </r>
    <r>
      <rPr>
        <b/>
        <vertAlign val="superscript"/>
        <sz val="12"/>
        <rFont val="Garamond"/>
        <family val="1"/>
      </rPr>
      <t>2</t>
    </r>
  </si>
  <si>
    <t>Size of Filter          : 1200 mm dia</t>
  </si>
  <si>
    <t>Working Pressure  : 2.5 Kg/Sq.cm</t>
  </si>
  <si>
    <t xml:space="preserve">Recirculation Pump </t>
  </si>
  <si>
    <t>Supply, Installation, testing &amp; commissioning of submersible pumps, C.I. casing for suitable rating with non-clog free flow open impeller, minimum solid handling 40 mm capacity with mechanical seal, temperature bi-metal sensor for motor protection in case of overheating suitable for operation on 415 volts + 5%  -15%, 50 C/s A.C three phase supply, speed 2900 RPM with following specifications:</t>
  </si>
  <si>
    <t xml:space="preserve">Capacity 97 m3/hr. @ 15 Mtrs head </t>
  </si>
  <si>
    <t>Water Fall Pump</t>
  </si>
  <si>
    <t xml:space="preserve">Capacity 33 m3/hr. @ 18 Mtrs head </t>
  </si>
  <si>
    <t xml:space="preserve">Filter Feed Pump </t>
  </si>
  <si>
    <t xml:space="preserve">Capacity 45 m3/hr. @ 24 Mtrs head </t>
  </si>
  <si>
    <t>ELECTRICAL CONTROL PANEL</t>
  </si>
  <si>
    <t>Supply, testing &amp; commissioning of Cubical Control Panel  made of 16 gauge CRC sheet powder coated with Starter, Single phase prevention, MCB, volt-meter, Amp meter, TP MCB's, Protection circuits etc complete indoor/out door type (Weather proof) control panel with starters for pumps with controlling MCB, stand/wall mounted manufactured from panel manufacturer.</t>
  </si>
  <si>
    <t>INCOMING :</t>
  </si>
  <si>
    <t xml:space="preserve">100 Amps 4P MCCB   -- 01 Set. </t>
  </si>
  <si>
    <t>Multifunction meter to read ammeter   (0 - 150)  Amp,  Voltmeter (0-500)V, KW and KWH, A set  of CT's, RYB LED type phase indication lights  -- 01 Set.</t>
  </si>
  <si>
    <t>OUTGOING :</t>
  </si>
  <si>
    <t xml:space="preserve">A.  32A TP MCCB with fully automatic DOL starter with  built  in  single  phasing  preventer, overload  relay  &amp;  0-30  seconds  adjustable timer, digital type ammeter with CT's &amp; selector switch for 10 HP pumps, a set of  ON &amp; OFF indication  lights &amp; START - STOP push buttons --- 08 Sets. </t>
  </si>
  <si>
    <t>B. 32 Amp. TP MCB- 02 Sets</t>
  </si>
  <si>
    <t>C. 20 Amp. Single phase MCB- 03 Sets</t>
  </si>
  <si>
    <t>D. 6 Amp. Single phase MCB- 03 Sets</t>
  </si>
  <si>
    <t>MCC  as described above.</t>
  </si>
  <si>
    <t xml:space="preserve">uPVC PIPING   </t>
  </si>
  <si>
    <t xml:space="preserve">Providing, fixing, testing &amp; commissioning of UPVC pipe Class IV 10kg/cm2 conforming to IS : 4985 including heavy duty fittings such as tees, crosses, plugh, elbow, reducers, flanges, union, sleeves, pieces, check nut complete: </t>
  </si>
  <si>
    <t>u PVC Pipe OD 32(10 Kg/sq. cm.)</t>
  </si>
  <si>
    <t>u PVC Pipe OD 40(10 Kg/sq. cm.)</t>
  </si>
  <si>
    <t>u PVC Pipe OD 50(10 Kg/sq. cm.)</t>
  </si>
  <si>
    <t>u PVC Pipe OD 63 (10 Kg/sq. cm.)</t>
  </si>
  <si>
    <t>u PVC Pipe OD 75 (10 Kg/sq. cm.)</t>
  </si>
  <si>
    <t>u PVC Pipe OD 90 (10 Kg/sq. cm.)</t>
  </si>
  <si>
    <t>u PVC Pipe OD 110 (10 Kg/sq. cm.)</t>
  </si>
  <si>
    <t>u PVC Pipe OD 160 (10 Kg/sq. cm.)</t>
  </si>
  <si>
    <t>u PVC Pipe OD 200 (10 Kg/sq. cm.)</t>
  </si>
  <si>
    <t>SUPPLY OF  BALL VALVES WITH FITTINGS AS REQUIRED.</t>
  </si>
  <si>
    <t>Providing and fixing brass lever operated Ball Valve of full flow with setting and gland of superior quality having minimum working pressure of 10 kg/cm2   with union, flanges where as required.</t>
  </si>
  <si>
    <t>Supply of 25 mm dia Ball Valve.</t>
  </si>
  <si>
    <t>Supply of 32 mm  Ball Valve.</t>
  </si>
  <si>
    <t>SUPPLY OF  BUTTERFLY VALVES WITH FITTINGS AS REQUIRED.</t>
  </si>
  <si>
    <t>Providing and fixing C.I. Butterfly Valves, wafer end type class PN-10 with S.S disc without lugs lever operated, nitrile/EPDM rubber lining including necessary nuts, bolts, flanges, gaskets etc. complete in all respect.</t>
  </si>
  <si>
    <t>Supply of 40 mm  BFV</t>
  </si>
  <si>
    <t>Supply of 50 mm BFV</t>
  </si>
  <si>
    <t>Supply of 65 mm BFV</t>
  </si>
  <si>
    <t>Supply of 80 mm BFV</t>
  </si>
  <si>
    <t>Supply of 100 mm BFV</t>
  </si>
  <si>
    <t>Supply of 150 mm BFV</t>
  </si>
  <si>
    <t>SUPPLY OF  CHECK VALVES/NRV  WITH FITTINGS AS REQUIRED.</t>
  </si>
  <si>
    <t>Providing and fixing C.I dual plate wafer type check valve PN-10 S.G Iron disc and nitrile/EPDM rubber lining including necessary nuts, bolts, flanges, gaskets etc. complete in all respect.</t>
  </si>
  <si>
    <t>Supply of 50 mm NRV</t>
  </si>
  <si>
    <t>Supply of 100 mm NRV</t>
  </si>
  <si>
    <t>CABLE AND CONDUITING.</t>
  </si>
  <si>
    <t>Supply, installation, testing &amp; commissioning of   1.1 KV grade XLPE copper cable having outer sheath of fire retardent extruded (FRLS) compound as per specification in cable tray, hume pipe, cable trenches over a bed of sand, clamped to wall with suitable clamps, saddles  complete in all respects</t>
  </si>
  <si>
    <t>1.5mm2 - 3 Core  Cu. Flexible</t>
  </si>
  <si>
    <t>4.0mm2 - 4 Core  Cu. Armored</t>
  </si>
  <si>
    <t>6.0mm2 - 4 Core  Cu. Armored</t>
  </si>
  <si>
    <t>25mm Conduit for Cables</t>
  </si>
  <si>
    <t>Providing, fixing, testing and commisioning of  cable trays  including nesessary accessories for fixing as required at site</t>
  </si>
  <si>
    <t>M.S. Cable tray 100x40mm</t>
  </si>
  <si>
    <t xml:space="preserve">GI Earthing wire 8 SWG </t>
  </si>
  <si>
    <t>Providing &amp; fixing M.S. structural work fabricated from standard section e.g. M.S Flat Strips, Round Bars, angles, channels, plates etc.. including cutting to size, drilling, welding, fixing either by welding to insert plates in RCC structural members including cutting and making good the walls, ceilings and floors or by dash fasteners including one coat of primer and two coats of enamel paints. (As per the Instructions of the Engineer in-charge)</t>
  </si>
  <si>
    <t>Item1</t>
  </si>
  <si>
    <t>Item2</t>
  </si>
  <si>
    <t>Item3</t>
  </si>
  <si>
    <t>Item4</t>
  </si>
  <si>
    <t>Item5</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</si>
  <si>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</si>
  <si>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</si>
  <si>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</si>
  <si>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</si>
  <si>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</si>
  <si>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</si>
  <si>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</si>
  <si>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</si>
  <si>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</si>
  <si>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</si>
  <si>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</si>
  <si>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</si>
  <si>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</si>
  <si>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</si>
  <si>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</si>
  <si>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</si>
  <si>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</si>
  <si>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</si>
  <si>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</si>
  <si>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</si>
  <si>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</si>
  <si>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</si>
  <si>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</si>
  <si>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</si>
  <si>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</si>
  <si>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</si>
  <si>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</si>
  <si>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</si>
  <si>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</si>
  <si>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</si>
  <si>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</si>
  <si>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</si>
  <si>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</si>
  <si>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</si>
  <si>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</si>
  <si>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</si>
  <si>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</si>
  <si>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</si>
  <si>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</si>
  <si>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</si>
  <si>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</si>
  <si>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</si>
  <si>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</si>
  <si>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</si>
  <si>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</si>
  <si>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</si>
  <si>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</si>
  <si>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</si>
  <si>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</si>
  <si>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</si>
  <si>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</si>
  <si>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</si>
  <si>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</si>
  <si>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</si>
  <si>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</si>
  <si>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</si>
  <si>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</si>
  <si>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</si>
  <si>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</si>
  <si>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</si>
  <si>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</si>
  <si>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</si>
  <si>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</si>
  <si>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</si>
  <si>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</si>
  <si>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</si>
  <si>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</si>
  <si>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</si>
  <si>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</si>
  <si>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</si>
  <si>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</si>
  <si>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</si>
  <si>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Set</t>
  </si>
  <si>
    <t>No</t>
  </si>
  <si>
    <t>mtr</t>
  </si>
  <si>
    <t>mtrs</t>
  </si>
  <si>
    <t>Kg.</t>
  </si>
  <si>
    <t>Tender Inviting Authority: Executive Engineer IWD IIT Kanpur</t>
  </si>
  <si>
    <t>Contract No:   13/AC/2021/101 dated 06.08.2021</t>
  </si>
  <si>
    <t>Name of Work: Redevelopment of spray pond near P K Kelkar library IIT Kanpur (Water fountain Works)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</si>
</sst>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11"/>
      <name val="Garamond"/>
      <family val="1"/>
    </font>
    <font>
      <sz val="11"/>
      <name val="Garamond"/>
      <family val="1"/>
    </font>
    <font>
      <b/>
      <vertAlign val="superscript"/>
      <sz val="12"/>
      <name val="Garamond"/>
      <family val="1"/>
    </font>
    <font>
      <b/>
      <sz val="12"/>
      <name val="Garamond"/>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1"/>
      <name val="Calibri"/>
      <family val="2"/>
    </font>
    <font>
      <b/>
      <sz val="11"/>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66"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8"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9"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164" fontId="70"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71"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72" fillId="33" borderId="11" xfId="58" applyNumberFormat="1" applyFont="1" applyFill="1" applyBorder="1" applyAlignment="1" applyProtection="1">
      <alignment vertical="center" wrapText="1"/>
      <protection locked="0"/>
    </xf>
    <xf numFmtId="0" fontId="71"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3" fillId="0" borderId="0" xfId="57" applyNumberFormat="1" applyFont="1" applyFill="1">
      <alignment/>
      <protection/>
    </xf>
    <xf numFmtId="164" fontId="74"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75" fillId="33" borderId="11" xfId="63" applyNumberFormat="1" applyFont="1" applyFill="1" applyBorder="1" applyAlignment="1">
      <alignment horizontal="center" vertical="center"/>
    </xf>
    <xf numFmtId="0" fontId="66"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15" fillId="0" borderId="13" xfId="0" applyFont="1" applyFill="1" applyBorder="1" applyAlignment="1">
      <alignment vertical="top" wrapText="1"/>
    </xf>
    <xf numFmtId="0" fontId="16" fillId="0" borderId="13" xfId="0" applyFont="1" applyFill="1" applyBorder="1" applyAlignment="1">
      <alignment horizontal="center" vertical="top"/>
    </xf>
    <xf numFmtId="0" fontId="15" fillId="0" borderId="13" xfId="0" applyFont="1" applyFill="1" applyBorder="1" applyAlignment="1">
      <alignment horizontal="center" vertical="top"/>
    </xf>
    <xf numFmtId="0" fontId="15" fillId="0" borderId="13" xfId="0" applyFont="1" applyFill="1" applyBorder="1" applyAlignment="1">
      <alignment horizontal="center" vertical="top" wrapText="1"/>
    </xf>
    <xf numFmtId="0" fontId="15" fillId="0" borderId="13" xfId="0" applyFont="1" applyFill="1" applyBorder="1" applyAlignment="1">
      <alignment horizontal="left" vertical="top" wrapText="1"/>
    </xf>
    <xf numFmtId="0" fontId="15" fillId="0" borderId="13" xfId="0" applyFont="1" applyFill="1" applyBorder="1" applyAlignment="1">
      <alignment vertical="top"/>
    </xf>
    <xf numFmtId="0" fontId="15" fillId="0" borderId="13" xfId="0" applyFont="1" applyFill="1" applyBorder="1" applyAlignment="1">
      <alignment horizontal="justify" vertical="top" wrapText="1"/>
    </xf>
    <xf numFmtId="0" fontId="46" fillId="0" borderId="13" xfId="0" applyFont="1" applyFill="1" applyBorder="1" applyAlignment="1" quotePrefix="1">
      <alignment horizontal="center" vertical="top"/>
    </xf>
    <xf numFmtId="0" fontId="47" fillId="0" borderId="13" xfId="0" applyFont="1" applyFill="1" applyBorder="1" applyAlignment="1">
      <alignment vertical="top"/>
    </xf>
    <xf numFmtId="0" fontId="46" fillId="0" borderId="13" xfId="0" applyFont="1" applyFill="1" applyBorder="1" applyAlignment="1" quotePrefix="1">
      <alignment horizontal="center" vertical="top" wrapText="1"/>
    </xf>
    <xf numFmtId="0" fontId="46" fillId="0" borderId="13" xfId="0" applyFont="1" applyFill="1" applyBorder="1" applyAlignment="1">
      <alignment vertical="top" wrapText="1"/>
    </xf>
    <xf numFmtId="0" fontId="46" fillId="0" borderId="13" xfId="0" applyFont="1" applyFill="1" applyBorder="1" applyAlignment="1">
      <alignment horizontal="center" vertical="top"/>
    </xf>
    <xf numFmtId="0" fontId="46" fillId="0" borderId="13" xfId="0" applyFont="1" applyFill="1" applyBorder="1" applyAlignment="1">
      <alignment horizontal="justify" vertical="top" wrapText="1"/>
    </xf>
    <xf numFmtId="0" fontId="46" fillId="0" borderId="13" xfId="0" applyFont="1" applyFill="1" applyBorder="1" applyAlignment="1">
      <alignment vertical="top"/>
    </xf>
    <xf numFmtId="0" fontId="15" fillId="0" borderId="13" xfId="0" applyFont="1" applyFill="1" applyBorder="1" applyAlignment="1">
      <alignment horizontal="left" vertical="top"/>
    </xf>
    <xf numFmtId="0" fontId="16" fillId="0" borderId="13" xfId="0" applyFont="1" applyFill="1" applyBorder="1" applyAlignment="1">
      <alignment horizontal="center" vertical="top" wrapText="1"/>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6"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7"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93"/>
  <sheetViews>
    <sheetView showGridLines="0" zoomScale="130" zoomScaleNormal="130" zoomScalePageLayoutView="0" workbookViewId="0" topLeftCell="A59">
      <selection activeCell="M20" sqref="M20"/>
    </sheetView>
  </sheetViews>
  <sheetFormatPr defaultColWidth="9.140625" defaultRowHeight="15"/>
  <cols>
    <col min="1" max="1" width="15.421875" style="57" customWidth="1"/>
    <col min="2" max="2" width="51.7109375" style="57" customWidth="1"/>
    <col min="3" max="3" width="17.140625" style="57" hidden="1" customWidth="1"/>
    <col min="4" max="4" width="9.7109375" style="57" customWidth="1"/>
    <col min="5" max="5" width="8.57421875" style="57" customWidth="1"/>
    <col min="6" max="6" width="14.421875" style="57" hidden="1" customWidth="1"/>
    <col min="7" max="7" width="14.140625" style="57" hidden="1" customWidth="1"/>
    <col min="8" max="9" width="12.140625" style="57" hidden="1" customWidth="1"/>
    <col min="10" max="10" width="9.00390625" style="57" hidden="1" customWidth="1"/>
    <col min="11" max="11" width="19.57421875" style="57" hidden="1" customWidth="1"/>
    <col min="12" max="12" width="14.28125" style="57" hidden="1" customWidth="1"/>
    <col min="13" max="13" width="19.00390625" style="57" customWidth="1"/>
    <col min="14" max="14" width="15.28125" style="58" hidden="1" customWidth="1"/>
    <col min="15" max="15" width="14.28125" style="57" hidden="1" customWidth="1"/>
    <col min="16" max="16" width="17.28125" style="57" hidden="1" customWidth="1"/>
    <col min="17" max="17" width="18.421875" style="57" hidden="1" customWidth="1"/>
    <col min="18" max="18" width="17.421875" style="57" hidden="1" customWidth="1"/>
    <col min="19" max="19" width="14.7109375" style="57" hidden="1" customWidth="1"/>
    <col min="20" max="20" width="14.8515625" style="57" hidden="1" customWidth="1"/>
    <col min="21" max="21" width="16.421875" style="57" hidden="1" customWidth="1"/>
    <col min="22" max="22" width="13.00390625" style="57" hidden="1" customWidth="1"/>
    <col min="23" max="51" width="9.140625" style="57" hidden="1" customWidth="1"/>
    <col min="52" max="52" width="10.28125" style="57" hidden="1" customWidth="1"/>
    <col min="53" max="53" width="20.28125" style="57" customWidth="1"/>
    <col min="54" max="54" width="18.8515625" style="57" hidden="1" customWidth="1"/>
    <col min="55" max="55" width="43.57421875" style="57" customWidth="1"/>
    <col min="56" max="238" width="9.140625" style="57" customWidth="1"/>
    <col min="239" max="243" width="9.140625" style="59" customWidth="1"/>
    <col min="244" max="16384" width="9.140625" style="57" customWidth="1"/>
  </cols>
  <sheetData>
    <row r="1" spans="1:243" s="1" customFormat="1" ht="25.5" customHeight="1">
      <c r="A1" s="90" t="str">
        <f>B2&amp;" BoQ"</f>
        <v>Item Rate BoQ</v>
      </c>
      <c r="B1" s="90"/>
      <c r="C1" s="90"/>
      <c r="D1" s="90"/>
      <c r="E1" s="90"/>
      <c r="F1" s="90"/>
      <c r="G1" s="90"/>
      <c r="H1" s="90"/>
      <c r="I1" s="90"/>
      <c r="J1" s="90"/>
      <c r="K1" s="90"/>
      <c r="L1" s="90"/>
      <c r="O1" s="2"/>
      <c r="P1" s="2"/>
      <c r="Q1" s="3"/>
      <c r="IE1" s="3"/>
      <c r="IF1" s="3"/>
      <c r="IG1" s="3"/>
      <c r="IH1" s="3"/>
      <c r="II1" s="3"/>
    </row>
    <row r="2" spans="1:17" s="1" customFormat="1" ht="25.5" customHeight="1" hidden="1">
      <c r="A2" s="4" t="s">
        <v>3</v>
      </c>
      <c r="B2" s="4" t="s">
        <v>4</v>
      </c>
      <c r="C2" s="63" t="s">
        <v>5</v>
      </c>
      <c r="D2" s="6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91" t="s">
        <v>212</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7"/>
      <c r="IF4" s="7"/>
      <c r="IG4" s="7"/>
      <c r="IH4" s="7"/>
      <c r="II4" s="7"/>
    </row>
    <row r="5" spans="1:243" s="6" customFormat="1" ht="30.75" customHeight="1">
      <c r="A5" s="91" t="s">
        <v>214</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7"/>
      <c r="IF5" s="7"/>
      <c r="IG5" s="7"/>
      <c r="IH5" s="7"/>
      <c r="II5" s="7"/>
    </row>
    <row r="6" spans="1:243" s="6" customFormat="1" ht="30.75" customHeight="1">
      <c r="A6" s="91" t="s">
        <v>213</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7"/>
      <c r="IF6" s="7"/>
      <c r="IG6" s="7"/>
      <c r="IH6" s="7"/>
      <c r="II6" s="7"/>
    </row>
    <row r="7" spans="1:243" s="6" customFormat="1" ht="29.25" customHeight="1" hidden="1">
      <c r="A7" s="92" t="s">
        <v>10</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7"/>
      <c r="IF7" s="7"/>
      <c r="IG7" s="7"/>
      <c r="IH7" s="7"/>
      <c r="II7" s="7"/>
    </row>
    <row r="8" spans="1:243" s="9" customFormat="1" ht="61.5" customHeight="1">
      <c r="A8" s="8" t="s">
        <v>51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10"/>
      <c r="IF8" s="10"/>
      <c r="IG8" s="10"/>
      <c r="IH8" s="10"/>
      <c r="II8" s="10"/>
    </row>
    <row r="9" spans="1:243" s="11" customFormat="1" ht="61.5" customHeight="1">
      <c r="A9" s="84" t="s">
        <v>11</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1" customFormat="1" ht="30">
      <c r="A13" s="70">
        <v>1</v>
      </c>
      <c r="B13" s="68" t="s">
        <v>55</v>
      </c>
      <c r="C13" s="19" t="s">
        <v>130</v>
      </c>
      <c r="D13" s="71"/>
      <c r="E13" s="71"/>
      <c r="F13" s="20"/>
      <c r="G13" s="21"/>
      <c r="H13" s="21"/>
      <c r="I13" s="20"/>
      <c r="J13" s="22"/>
      <c r="K13" s="23"/>
      <c r="L13" s="23"/>
      <c r="M13" s="24"/>
      <c r="N13" s="25"/>
      <c r="O13" s="25"/>
      <c r="P13" s="26"/>
      <c r="Q13" s="25"/>
      <c r="R13" s="25"/>
      <c r="S13" s="27"/>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8"/>
      <c r="BB13" s="29"/>
      <c r="BC13" s="30"/>
      <c r="IE13" s="32">
        <v>1</v>
      </c>
      <c r="IF13" s="32" t="s">
        <v>34</v>
      </c>
      <c r="IG13" s="32" t="s">
        <v>35</v>
      </c>
      <c r="IH13" s="32">
        <v>10</v>
      </c>
      <c r="II13" s="32" t="s">
        <v>36</v>
      </c>
    </row>
    <row r="14" spans="1:243" s="31" customFormat="1" ht="15">
      <c r="A14" s="70">
        <v>1.01</v>
      </c>
      <c r="B14" s="68" t="s">
        <v>56</v>
      </c>
      <c r="C14" s="19" t="s">
        <v>131</v>
      </c>
      <c r="D14" s="71"/>
      <c r="E14" s="71"/>
      <c r="F14" s="20"/>
      <c r="G14" s="21"/>
      <c r="H14" s="21"/>
      <c r="I14" s="20"/>
      <c r="J14" s="22"/>
      <c r="K14" s="23"/>
      <c r="L14" s="23"/>
      <c r="M14" s="24"/>
      <c r="N14" s="25"/>
      <c r="O14" s="25"/>
      <c r="P14" s="26"/>
      <c r="Q14" s="25"/>
      <c r="R14" s="25"/>
      <c r="S14" s="27"/>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28"/>
      <c r="BB14" s="29"/>
      <c r="BC14" s="30"/>
      <c r="IE14" s="32">
        <v>1.01</v>
      </c>
      <c r="IF14" s="32" t="s">
        <v>39</v>
      </c>
      <c r="IG14" s="32" t="s">
        <v>35</v>
      </c>
      <c r="IH14" s="32">
        <v>123.223</v>
      </c>
      <c r="II14" s="32" t="s">
        <v>37</v>
      </c>
    </row>
    <row r="15" spans="1:243" s="31" customFormat="1" ht="15">
      <c r="A15" s="70">
        <v>1.02</v>
      </c>
      <c r="B15" s="68" t="s">
        <v>57</v>
      </c>
      <c r="C15" s="19" t="s">
        <v>132</v>
      </c>
      <c r="D15" s="71"/>
      <c r="E15" s="71"/>
      <c r="F15" s="20"/>
      <c r="G15" s="21"/>
      <c r="H15" s="21"/>
      <c r="I15" s="20"/>
      <c r="J15" s="22"/>
      <c r="K15" s="23"/>
      <c r="L15" s="23"/>
      <c r="M15" s="24"/>
      <c r="N15" s="25"/>
      <c r="O15" s="25"/>
      <c r="P15" s="26"/>
      <c r="Q15" s="25"/>
      <c r="R15" s="25"/>
      <c r="S15" s="27"/>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28"/>
      <c r="BB15" s="29"/>
      <c r="BC15" s="30"/>
      <c r="IE15" s="32">
        <v>1.02</v>
      </c>
      <c r="IF15" s="32" t="s">
        <v>40</v>
      </c>
      <c r="IG15" s="32" t="s">
        <v>41</v>
      </c>
      <c r="IH15" s="32">
        <v>213</v>
      </c>
      <c r="II15" s="32" t="s">
        <v>37</v>
      </c>
    </row>
    <row r="16" spans="1:243" s="31" customFormat="1" ht="15">
      <c r="A16" s="70">
        <v>1.03</v>
      </c>
      <c r="B16" s="68" t="s">
        <v>58</v>
      </c>
      <c r="C16" s="19" t="s">
        <v>133</v>
      </c>
      <c r="D16" s="71"/>
      <c r="E16" s="71"/>
      <c r="F16" s="20"/>
      <c r="G16" s="21"/>
      <c r="H16" s="21"/>
      <c r="I16" s="20"/>
      <c r="J16" s="22"/>
      <c r="K16" s="23"/>
      <c r="L16" s="23"/>
      <c r="M16" s="24"/>
      <c r="N16" s="25"/>
      <c r="O16" s="25"/>
      <c r="P16" s="26"/>
      <c r="Q16" s="25"/>
      <c r="R16" s="25"/>
      <c r="S16" s="27"/>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28"/>
      <c r="BB16" s="29"/>
      <c r="BC16" s="30"/>
      <c r="IE16" s="32">
        <v>2</v>
      </c>
      <c r="IF16" s="32" t="s">
        <v>34</v>
      </c>
      <c r="IG16" s="32" t="s">
        <v>42</v>
      </c>
      <c r="IH16" s="32">
        <v>10</v>
      </c>
      <c r="II16" s="32" t="s">
        <v>37</v>
      </c>
    </row>
    <row r="17" spans="1:243" s="31" customFormat="1" ht="15">
      <c r="A17" s="70">
        <v>1.04</v>
      </c>
      <c r="B17" s="68" t="s">
        <v>59</v>
      </c>
      <c r="C17" s="19" t="s">
        <v>134</v>
      </c>
      <c r="D17" s="71"/>
      <c r="E17" s="71"/>
      <c r="F17" s="20"/>
      <c r="G17" s="21"/>
      <c r="H17" s="21"/>
      <c r="I17" s="20"/>
      <c r="J17" s="22"/>
      <c r="K17" s="23"/>
      <c r="L17" s="23"/>
      <c r="M17" s="24"/>
      <c r="N17" s="25"/>
      <c r="O17" s="25"/>
      <c r="P17" s="26"/>
      <c r="Q17" s="25"/>
      <c r="R17" s="25"/>
      <c r="S17" s="27"/>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28"/>
      <c r="BB17" s="29"/>
      <c r="BC17" s="30"/>
      <c r="IE17" s="32">
        <v>3</v>
      </c>
      <c r="IF17" s="32" t="s">
        <v>43</v>
      </c>
      <c r="IG17" s="32" t="s">
        <v>44</v>
      </c>
      <c r="IH17" s="32">
        <v>10</v>
      </c>
      <c r="II17" s="32" t="s">
        <v>37</v>
      </c>
    </row>
    <row r="18" spans="1:243" s="31" customFormat="1" ht="45">
      <c r="A18" s="69">
        <v>1.05</v>
      </c>
      <c r="B18" s="72" t="s">
        <v>60</v>
      </c>
      <c r="C18" s="19" t="s">
        <v>135</v>
      </c>
      <c r="D18" s="71"/>
      <c r="E18" s="71"/>
      <c r="F18" s="20"/>
      <c r="G18" s="21"/>
      <c r="H18" s="21"/>
      <c r="I18" s="20"/>
      <c r="J18" s="22"/>
      <c r="K18" s="23"/>
      <c r="L18" s="23"/>
      <c r="M18" s="24"/>
      <c r="N18" s="25"/>
      <c r="O18" s="25"/>
      <c r="P18" s="26"/>
      <c r="Q18" s="25"/>
      <c r="R18" s="25"/>
      <c r="S18" s="27"/>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28"/>
      <c r="BB18" s="29"/>
      <c r="BC18" s="30"/>
      <c r="IE18" s="32">
        <v>1.01</v>
      </c>
      <c r="IF18" s="32" t="s">
        <v>39</v>
      </c>
      <c r="IG18" s="32" t="s">
        <v>35</v>
      </c>
      <c r="IH18" s="32">
        <v>123.223</v>
      </c>
      <c r="II18" s="32" t="s">
        <v>37</v>
      </c>
    </row>
    <row r="19" spans="1:243" s="31" customFormat="1" ht="15">
      <c r="A19" s="69">
        <v>1.06</v>
      </c>
      <c r="B19" s="68" t="s">
        <v>61</v>
      </c>
      <c r="C19" s="19" t="s">
        <v>136</v>
      </c>
      <c r="D19" s="71"/>
      <c r="E19" s="71"/>
      <c r="F19" s="20"/>
      <c r="G19" s="21"/>
      <c r="H19" s="21"/>
      <c r="I19" s="20"/>
      <c r="J19" s="22"/>
      <c r="K19" s="23"/>
      <c r="L19" s="23"/>
      <c r="M19" s="24"/>
      <c r="N19" s="25"/>
      <c r="O19" s="25"/>
      <c r="P19" s="26"/>
      <c r="Q19" s="25"/>
      <c r="R19" s="25"/>
      <c r="S19" s="27"/>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28"/>
      <c r="BB19" s="29"/>
      <c r="BC19" s="30"/>
      <c r="IE19" s="32">
        <v>1.02</v>
      </c>
      <c r="IF19" s="32" t="s">
        <v>40</v>
      </c>
      <c r="IG19" s="32" t="s">
        <v>41</v>
      </c>
      <c r="IH19" s="32">
        <v>213</v>
      </c>
      <c r="II19" s="32" t="s">
        <v>37</v>
      </c>
    </row>
    <row r="20" spans="1:243" s="31" customFormat="1" ht="15">
      <c r="A20" s="69">
        <v>1.07</v>
      </c>
      <c r="B20" s="68" t="s">
        <v>62</v>
      </c>
      <c r="C20" s="19" t="s">
        <v>137</v>
      </c>
      <c r="D20" s="70">
        <v>20</v>
      </c>
      <c r="E20" s="70" t="s">
        <v>37</v>
      </c>
      <c r="F20" s="67">
        <v>10</v>
      </c>
      <c r="G20" s="33"/>
      <c r="H20" s="33"/>
      <c r="I20" s="20" t="s">
        <v>38</v>
      </c>
      <c r="J20" s="22">
        <f>IF(I20="Less(-)",-1,1)</f>
        <v>1</v>
      </c>
      <c r="K20" s="23" t="s">
        <v>48</v>
      </c>
      <c r="L20" s="23" t="s">
        <v>7</v>
      </c>
      <c r="M20" s="66"/>
      <c r="N20" s="34"/>
      <c r="O20" s="34"/>
      <c r="P20" s="35"/>
      <c r="Q20" s="34"/>
      <c r="R20" s="34"/>
      <c r="S20" s="36"/>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64">
        <f>total_amount_ba($B$2,$D$2,D20,F20,J20,K20,M20)</f>
        <v>0</v>
      </c>
      <c r="BB20" s="64">
        <f>BA20+SUM(N20:AZ20)</f>
        <v>0</v>
      </c>
      <c r="BC20" s="30" t="str">
        <f>SpellNumber(L20,BB20)</f>
        <v>INR Zero Only</v>
      </c>
      <c r="IE20" s="32">
        <v>2</v>
      </c>
      <c r="IF20" s="32" t="s">
        <v>34</v>
      </c>
      <c r="IG20" s="32" t="s">
        <v>42</v>
      </c>
      <c r="IH20" s="32">
        <v>10</v>
      </c>
      <c r="II20" s="32" t="s">
        <v>37</v>
      </c>
    </row>
    <row r="21" spans="1:243" s="31" customFormat="1" ht="15">
      <c r="A21" s="69">
        <v>1.08</v>
      </c>
      <c r="B21" s="68" t="s">
        <v>63</v>
      </c>
      <c r="C21" s="19" t="s">
        <v>138</v>
      </c>
      <c r="D21" s="70">
        <v>90</v>
      </c>
      <c r="E21" s="70" t="s">
        <v>37</v>
      </c>
      <c r="F21" s="67">
        <v>10</v>
      </c>
      <c r="G21" s="33"/>
      <c r="H21" s="33"/>
      <c r="I21" s="20" t="s">
        <v>38</v>
      </c>
      <c r="J21" s="22">
        <f>IF(I21="Less(-)",-1,1)</f>
        <v>1</v>
      </c>
      <c r="K21" s="23" t="s">
        <v>48</v>
      </c>
      <c r="L21" s="23" t="s">
        <v>7</v>
      </c>
      <c r="M21" s="66"/>
      <c r="N21" s="34"/>
      <c r="O21" s="34"/>
      <c r="P21" s="35"/>
      <c r="Q21" s="34"/>
      <c r="R21" s="34"/>
      <c r="S21" s="36"/>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64">
        <f>total_amount_ba($B$2,$D$2,D21,F21,J21,K21,M21)</f>
        <v>0</v>
      </c>
      <c r="BB21" s="64">
        <f>BA21+SUM(N21:AZ21)</f>
        <v>0</v>
      </c>
      <c r="BC21" s="30" t="str">
        <f>SpellNumber(L21,BB21)</f>
        <v>INR Zero Only</v>
      </c>
      <c r="IE21" s="32">
        <v>3</v>
      </c>
      <c r="IF21" s="32" t="s">
        <v>43</v>
      </c>
      <c r="IG21" s="32" t="s">
        <v>44</v>
      </c>
      <c r="IH21" s="32">
        <v>10</v>
      </c>
      <c r="II21" s="32" t="s">
        <v>37</v>
      </c>
    </row>
    <row r="22" spans="1:243" s="31" customFormat="1" ht="15">
      <c r="A22" s="69">
        <v>1.09</v>
      </c>
      <c r="B22" s="68" t="s">
        <v>64</v>
      </c>
      <c r="C22" s="19" t="s">
        <v>139</v>
      </c>
      <c r="D22" s="70">
        <v>90</v>
      </c>
      <c r="E22" s="70" t="s">
        <v>37</v>
      </c>
      <c r="F22" s="67">
        <v>10</v>
      </c>
      <c r="G22" s="33"/>
      <c r="H22" s="33"/>
      <c r="I22" s="20" t="s">
        <v>38</v>
      </c>
      <c r="J22" s="22">
        <f>IF(I22="Less(-)",-1,1)</f>
        <v>1</v>
      </c>
      <c r="K22" s="23" t="s">
        <v>48</v>
      </c>
      <c r="L22" s="23" t="s">
        <v>7</v>
      </c>
      <c r="M22" s="66"/>
      <c r="N22" s="34"/>
      <c r="O22" s="34"/>
      <c r="P22" s="35"/>
      <c r="Q22" s="34"/>
      <c r="R22" s="34"/>
      <c r="S22" s="36"/>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64">
        <f>total_amount_ba($B$2,$D$2,D22,F22,J22,K22,M22)</f>
        <v>0</v>
      </c>
      <c r="BB22" s="64">
        <f>BA22+SUM(N22:AZ22)</f>
        <v>0</v>
      </c>
      <c r="BC22" s="30" t="str">
        <f>SpellNumber(L22,BB22)</f>
        <v>INR Zero Only</v>
      </c>
      <c r="IE22" s="32">
        <v>1.01</v>
      </c>
      <c r="IF22" s="32" t="s">
        <v>39</v>
      </c>
      <c r="IG22" s="32" t="s">
        <v>35</v>
      </c>
      <c r="IH22" s="32">
        <v>123.223</v>
      </c>
      <c r="II22" s="32" t="s">
        <v>37</v>
      </c>
    </row>
    <row r="23" spans="1:243" s="31" customFormat="1" ht="15">
      <c r="A23" s="69">
        <v>1.1</v>
      </c>
      <c r="B23" s="68" t="s">
        <v>65</v>
      </c>
      <c r="C23" s="19" t="s">
        <v>140</v>
      </c>
      <c r="D23" s="70">
        <v>1</v>
      </c>
      <c r="E23" s="69" t="s">
        <v>37</v>
      </c>
      <c r="F23" s="67">
        <v>10</v>
      </c>
      <c r="G23" s="33"/>
      <c r="H23" s="33"/>
      <c r="I23" s="20" t="s">
        <v>38</v>
      </c>
      <c r="J23" s="22">
        <f>IF(I23="Less(-)",-1,1)</f>
        <v>1</v>
      </c>
      <c r="K23" s="23" t="s">
        <v>48</v>
      </c>
      <c r="L23" s="23" t="s">
        <v>7</v>
      </c>
      <c r="M23" s="66"/>
      <c r="N23" s="34"/>
      <c r="O23" s="34"/>
      <c r="P23" s="35"/>
      <c r="Q23" s="34"/>
      <c r="R23" s="34"/>
      <c r="S23" s="36"/>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64">
        <f>total_amount_ba($B$2,$D$2,D23,F23,J23,K23,M23)</f>
        <v>0</v>
      </c>
      <c r="BB23" s="64">
        <f>BA23+SUM(N23:AZ23)</f>
        <v>0</v>
      </c>
      <c r="BC23" s="30" t="str">
        <f>SpellNumber(L23,BB23)</f>
        <v>INR Zero Only</v>
      </c>
      <c r="IE23" s="32">
        <v>1.02</v>
      </c>
      <c r="IF23" s="32" t="s">
        <v>40</v>
      </c>
      <c r="IG23" s="32" t="s">
        <v>41</v>
      </c>
      <c r="IH23" s="32">
        <v>213</v>
      </c>
      <c r="II23" s="32" t="s">
        <v>37</v>
      </c>
    </row>
    <row r="24" spans="1:243" s="31" customFormat="1" ht="15">
      <c r="A24" s="69">
        <v>1.11</v>
      </c>
      <c r="B24" s="68" t="s">
        <v>66</v>
      </c>
      <c r="C24" s="19" t="s">
        <v>141</v>
      </c>
      <c r="D24" s="70">
        <v>2</v>
      </c>
      <c r="E24" s="69" t="s">
        <v>37</v>
      </c>
      <c r="F24" s="67">
        <v>100</v>
      </c>
      <c r="G24" s="33"/>
      <c r="H24" s="33"/>
      <c r="I24" s="20" t="s">
        <v>38</v>
      </c>
      <c r="J24" s="22">
        <f>IF(I24="Less(-)",-1,1)</f>
        <v>1</v>
      </c>
      <c r="K24" s="23" t="s">
        <v>48</v>
      </c>
      <c r="L24" s="23" t="s">
        <v>7</v>
      </c>
      <c r="M24" s="66"/>
      <c r="N24" s="34"/>
      <c r="O24" s="34"/>
      <c r="P24" s="35"/>
      <c r="Q24" s="34"/>
      <c r="R24" s="34"/>
      <c r="S24" s="36"/>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64">
        <f>total_amount_ba($B$2,$D$2,D24,F24,J24,K24,M24)</f>
        <v>0</v>
      </c>
      <c r="BB24" s="64">
        <f>BA24+SUM(N24:AZ24)</f>
        <v>0</v>
      </c>
      <c r="BC24" s="30" t="str">
        <f>SpellNumber(L24,BB24)</f>
        <v>INR Zero Only</v>
      </c>
      <c r="IE24" s="32">
        <v>1.02</v>
      </c>
      <c r="IF24" s="32" t="s">
        <v>40</v>
      </c>
      <c r="IG24" s="32" t="s">
        <v>41</v>
      </c>
      <c r="IH24" s="32">
        <v>213</v>
      </c>
      <c r="II24" s="32" t="s">
        <v>37</v>
      </c>
    </row>
    <row r="25" spans="1:243" s="31" customFormat="1" ht="15">
      <c r="A25" s="69">
        <v>2</v>
      </c>
      <c r="B25" s="73" t="s">
        <v>67</v>
      </c>
      <c r="C25" s="19" t="s">
        <v>142</v>
      </c>
      <c r="D25" s="71"/>
      <c r="E25" s="71"/>
      <c r="F25" s="20"/>
      <c r="G25" s="21"/>
      <c r="H25" s="21"/>
      <c r="I25" s="20"/>
      <c r="J25" s="22"/>
      <c r="K25" s="23"/>
      <c r="L25" s="23"/>
      <c r="M25" s="24"/>
      <c r="N25" s="25"/>
      <c r="O25" s="25"/>
      <c r="P25" s="26"/>
      <c r="Q25" s="25"/>
      <c r="R25" s="25"/>
      <c r="S25" s="27"/>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28"/>
      <c r="BB25" s="29"/>
      <c r="BC25" s="30"/>
      <c r="IE25" s="32">
        <v>2</v>
      </c>
      <c r="IF25" s="32" t="s">
        <v>34</v>
      </c>
      <c r="IG25" s="32" t="s">
        <v>42</v>
      </c>
      <c r="IH25" s="32">
        <v>10</v>
      </c>
      <c r="II25" s="32" t="s">
        <v>37</v>
      </c>
    </row>
    <row r="26" spans="1:243" s="31" customFormat="1" ht="45">
      <c r="A26" s="69">
        <v>2.01</v>
      </c>
      <c r="B26" s="68" t="s">
        <v>68</v>
      </c>
      <c r="C26" s="19" t="s">
        <v>143</v>
      </c>
      <c r="D26" s="69">
        <v>1</v>
      </c>
      <c r="E26" s="69" t="s">
        <v>207</v>
      </c>
      <c r="F26" s="67">
        <v>10</v>
      </c>
      <c r="G26" s="33"/>
      <c r="H26" s="33"/>
      <c r="I26" s="20" t="s">
        <v>38</v>
      </c>
      <c r="J26" s="22">
        <f>IF(I26="Less(-)",-1,1)</f>
        <v>1</v>
      </c>
      <c r="K26" s="23" t="s">
        <v>48</v>
      </c>
      <c r="L26" s="23" t="s">
        <v>7</v>
      </c>
      <c r="M26" s="66"/>
      <c r="N26" s="34"/>
      <c r="O26" s="34"/>
      <c r="P26" s="35"/>
      <c r="Q26" s="34"/>
      <c r="R26" s="34"/>
      <c r="S26" s="36"/>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64">
        <f>total_amount_ba($B$2,$D$2,D26,F26,J26,K26,M26)</f>
        <v>0</v>
      </c>
      <c r="BB26" s="64">
        <f>BA26+SUM(N26:AZ26)</f>
        <v>0</v>
      </c>
      <c r="BC26" s="30" t="str">
        <f>SpellNumber(L26,BB26)</f>
        <v>INR Zero Only</v>
      </c>
      <c r="IE26" s="32">
        <v>3</v>
      </c>
      <c r="IF26" s="32" t="s">
        <v>43</v>
      </c>
      <c r="IG26" s="32" t="s">
        <v>44</v>
      </c>
      <c r="IH26" s="32">
        <v>10</v>
      </c>
      <c r="II26" s="32" t="s">
        <v>37</v>
      </c>
    </row>
    <row r="27" spans="1:243" s="31" customFormat="1" ht="15">
      <c r="A27" s="69">
        <v>3</v>
      </c>
      <c r="B27" s="73" t="s">
        <v>69</v>
      </c>
      <c r="C27" s="19" t="s">
        <v>144</v>
      </c>
      <c r="D27" s="71"/>
      <c r="E27" s="71"/>
      <c r="F27" s="20"/>
      <c r="G27" s="21"/>
      <c r="H27" s="21"/>
      <c r="I27" s="20"/>
      <c r="J27" s="22"/>
      <c r="K27" s="23"/>
      <c r="L27" s="23"/>
      <c r="M27" s="24"/>
      <c r="N27" s="25"/>
      <c r="O27" s="25"/>
      <c r="P27" s="26"/>
      <c r="Q27" s="25"/>
      <c r="R27" s="25"/>
      <c r="S27" s="27"/>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28"/>
      <c r="BB27" s="29"/>
      <c r="BC27" s="30"/>
      <c r="IE27" s="32">
        <v>1.01</v>
      </c>
      <c r="IF27" s="32" t="s">
        <v>39</v>
      </c>
      <c r="IG27" s="32" t="s">
        <v>35</v>
      </c>
      <c r="IH27" s="32">
        <v>123.223</v>
      </c>
      <c r="II27" s="32" t="s">
        <v>37</v>
      </c>
    </row>
    <row r="28" spans="1:243" s="31" customFormat="1" ht="93.75" customHeight="1">
      <c r="A28" s="69">
        <v>3.01</v>
      </c>
      <c r="B28" s="74" t="s">
        <v>70</v>
      </c>
      <c r="C28" s="19" t="s">
        <v>145</v>
      </c>
      <c r="D28" s="70">
        <v>1</v>
      </c>
      <c r="E28" s="70" t="s">
        <v>37</v>
      </c>
      <c r="F28" s="67">
        <v>10</v>
      </c>
      <c r="G28" s="33"/>
      <c r="H28" s="33"/>
      <c r="I28" s="20" t="s">
        <v>38</v>
      </c>
      <c r="J28" s="22">
        <f>IF(I28="Less(-)",-1,1)</f>
        <v>1</v>
      </c>
      <c r="K28" s="23" t="s">
        <v>48</v>
      </c>
      <c r="L28" s="23" t="s">
        <v>7</v>
      </c>
      <c r="M28" s="66"/>
      <c r="N28" s="34"/>
      <c r="O28" s="34"/>
      <c r="P28" s="35"/>
      <c r="Q28" s="34"/>
      <c r="R28" s="34"/>
      <c r="S28" s="3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8"/>
      <c r="AV28" s="37"/>
      <c r="AW28" s="37"/>
      <c r="AX28" s="37"/>
      <c r="AY28" s="37"/>
      <c r="AZ28" s="37"/>
      <c r="BA28" s="64">
        <f>total_amount_ba($B$2,$D$2,D28,F28,J28,K28,M28)</f>
        <v>0</v>
      </c>
      <c r="BB28" s="64">
        <f>BA28+SUM(N28:AZ28)</f>
        <v>0</v>
      </c>
      <c r="BC28" s="30" t="str">
        <f>SpellNumber(L28,BB28)</f>
        <v>INR Zero Only</v>
      </c>
      <c r="IE28" s="32">
        <v>1.02</v>
      </c>
      <c r="IF28" s="32" t="s">
        <v>40</v>
      </c>
      <c r="IG28" s="32" t="s">
        <v>41</v>
      </c>
      <c r="IH28" s="32">
        <v>213</v>
      </c>
      <c r="II28" s="32" t="s">
        <v>37</v>
      </c>
    </row>
    <row r="29" spans="1:243" s="31" customFormat="1" ht="18">
      <c r="A29" s="69">
        <v>3.02</v>
      </c>
      <c r="B29" s="74" t="s">
        <v>71</v>
      </c>
      <c r="C29" s="19" t="s">
        <v>146</v>
      </c>
      <c r="D29" s="71"/>
      <c r="E29" s="71"/>
      <c r="F29" s="20"/>
      <c r="G29" s="21"/>
      <c r="H29" s="21"/>
      <c r="I29" s="20"/>
      <c r="J29" s="22"/>
      <c r="K29" s="23"/>
      <c r="L29" s="23"/>
      <c r="M29" s="24"/>
      <c r="N29" s="25"/>
      <c r="O29" s="25"/>
      <c r="P29" s="26"/>
      <c r="Q29" s="25"/>
      <c r="R29" s="25"/>
      <c r="S29" s="27"/>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28"/>
      <c r="BB29" s="29"/>
      <c r="BC29" s="30"/>
      <c r="IE29" s="32">
        <v>2</v>
      </c>
      <c r="IF29" s="32" t="s">
        <v>34</v>
      </c>
      <c r="IG29" s="32" t="s">
        <v>42</v>
      </c>
      <c r="IH29" s="32">
        <v>10</v>
      </c>
      <c r="II29" s="32" t="s">
        <v>37</v>
      </c>
    </row>
    <row r="30" spans="1:243" s="31" customFormat="1" ht="18">
      <c r="A30" s="69">
        <v>3.03</v>
      </c>
      <c r="B30" s="74" t="s">
        <v>72</v>
      </c>
      <c r="C30" s="19" t="s">
        <v>147</v>
      </c>
      <c r="D30" s="71"/>
      <c r="E30" s="71"/>
      <c r="F30" s="20"/>
      <c r="G30" s="21"/>
      <c r="H30" s="21"/>
      <c r="I30" s="20"/>
      <c r="J30" s="22"/>
      <c r="K30" s="23"/>
      <c r="L30" s="23"/>
      <c r="M30" s="24"/>
      <c r="N30" s="25"/>
      <c r="O30" s="25"/>
      <c r="P30" s="26"/>
      <c r="Q30" s="25"/>
      <c r="R30" s="25"/>
      <c r="S30" s="27"/>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28"/>
      <c r="BB30" s="29"/>
      <c r="BC30" s="30"/>
      <c r="IE30" s="32">
        <v>3</v>
      </c>
      <c r="IF30" s="32" t="s">
        <v>43</v>
      </c>
      <c r="IG30" s="32" t="s">
        <v>44</v>
      </c>
      <c r="IH30" s="32">
        <v>10</v>
      </c>
      <c r="II30" s="32" t="s">
        <v>37</v>
      </c>
    </row>
    <row r="31" spans="1:243" s="31" customFormat="1" ht="15">
      <c r="A31" s="69">
        <v>3.04</v>
      </c>
      <c r="B31" s="74" t="s">
        <v>73</v>
      </c>
      <c r="C31" s="19" t="s">
        <v>148</v>
      </c>
      <c r="D31" s="71"/>
      <c r="E31" s="71"/>
      <c r="F31" s="20"/>
      <c r="G31" s="21"/>
      <c r="H31" s="21"/>
      <c r="I31" s="20"/>
      <c r="J31" s="22"/>
      <c r="K31" s="23"/>
      <c r="L31" s="23"/>
      <c r="M31" s="24"/>
      <c r="N31" s="25"/>
      <c r="O31" s="25"/>
      <c r="P31" s="26"/>
      <c r="Q31" s="25"/>
      <c r="R31" s="25"/>
      <c r="S31" s="27"/>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28"/>
      <c r="BB31" s="29"/>
      <c r="BC31" s="30"/>
      <c r="IE31" s="32">
        <v>1.01</v>
      </c>
      <c r="IF31" s="32" t="s">
        <v>39</v>
      </c>
      <c r="IG31" s="32" t="s">
        <v>35</v>
      </c>
      <c r="IH31" s="32">
        <v>123.223</v>
      </c>
      <c r="II31" s="32" t="s">
        <v>37</v>
      </c>
    </row>
    <row r="32" spans="1:243" s="31" customFormat="1" ht="15">
      <c r="A32" s="69">
        <v>3.05</v>
      </c>
      <c r="B32" s="74" t="s">
        <v>74</v>
      </c>
      <c r="C32" s="19" t="s">
        <v>149</v>
      </c>
      <c r="D32" s="71"/>
      <c r="E32" s="71"/>
      <c r="F32" s="20"/>
      <c r="G32" s="21"/>
      <c r="H32" s="21"/>
      <c r="I32" s="20"/>
      <c r="J32" s="22"/>
      <c r="K32" s="23"/>
      <c r="L32" s="23"/>
      <c r="M32" s="24"/>
      <c r="N32" s="25"/>
      <c r="O32" s="25"/>
      <c r="P32" s="26"/>
      <c r="Q32" s="25"/>
      <c r="R32" s="25"/>
      <c r="S32" s="27"/>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28"/>
      <c r="BB32" s="29"/>
      <c r="BC32" s="30"/>
      <c r="IE32" s="32">
        <v>1.02</v>
      </c>
      <c r="IF32" s="32" t="s">
        <v>40</v>
      </c>
      <c r="IG32" s="32" t="s">
        <v>41</v>
      </c>
      <c r="IH32" s="32">
        <v>213</v>
      </c>
      <c r="II32" s="32" t="s">
        <v>37</v>
      </c>
    </row>
    <row r="33" spans="1:243" s="31" customFormat="1" ht="15">
      <c r="A33" s="69">
        <v>4</v>
      </c>
      <c r="B33" s="73" t="s">
        <v>75</v>
      </c>
      <c r="C33" s="19" t="s">
        <v>150</v>
      </c>
      <c r="D33" s="71"/>
      <c r="E33" s="71"/>
      <c r="F33" s="20"/>
      <c r="G33" s="21"/>
      <c r="H33" s="21"/>
      <c r="I33" s="20"/>
      <c r="J33" s="22"/>
      <c r="K33" s="23"/>
      <c r="L33" s="23"/>
      <c r="M33" s="24"/>
      <c r="N33" s="25"/>
      <c r="O33" s="25"/>
      <c r="P33" s="26"/>
      <c r="Q33" s="25"/>
      <c r="R33" s="25"/>
      <c r="S33" s="27"/>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28"/>
      <c r="BB33" s="29"/>
      <c r="BC33" s="30"/>
      <c r="IE33" s="32">
        <v>1.02</v>
      </c>
      <c r="IF33" s="32" t="s">
        <v>40</v>
      </c>
      <c r="IG33" s="32" t="s">
        <v>41</v>
      </c>
      <c r="IH33" s="32">
        <v>213</v>
      </c>
      <c r="II33" s="32" t="s">
        <v>37</v>
      </c>
    </row>
    <row r="34" spans="1:243" s="31" customFormat="1" ht="120.75" customHeight="1">
      <c r="A34" s="69">
        <v>4.01</v>
      </c>
      <c r="B34" s="68" t="s">
        <v>76</v>
      </c>
      <c r="C34" s="19" t="s">
        <v>151</v>
      </c>
      <c r="D34" s="71"/>
      <c r="E34" s="71"/>
      <c r="F34" s="20"/>
      <c r="G34" s="21"/>
      <c r="H34" s="21"/>
      <c r="I34" s="20"/>
      <c r="J34" s="22"/>
      <c r="K34" s="23"/>
      <c r="L34" s="23"/>
      <c r="M34" s="24"/>
      <c r="N34" s="25"/>
      <c r="O34" s="25"/>
      <c r="P34" s="26"/>
      <c r="Q34" s="25"/>
      <c r="R34" s="25"/>
      <c r="S34" s="27"/>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28"/>
      <c r="BB34" s="29"/>
      <c r="BC34" s="30"/>
      <c r="IE34" s="32">
        <v>2</v>
      </c>
      <c r="IF34" s="32" t="s">
        <v>34</v>
      </c>
      <c r="IG34" s="32" t="s">
        <v>42</v>
      </c>
      <c r="IH34" s="32">
        <v>10</v>
      </c>
      <c r="II34" s="32" t="s">
        <v>37</v>
      </c>
    </row>
    <row r="35" spans="1:243" s="31" customFormat="1" ht="15">
      <c r="A35" s="69">
        <v>4.02</v>
      </c>
      <c r="B35" s="68" t="s">
        <v>77</v>
      </c>
      <c r="C35" s="19" t="s">
        <v>152</v>
      </c>
      <c r="D35" s="70">
        <v>6</v>
      </c>
      <c r="E35" s="69" t="s">
        <v>208</v>
      </c>
      <c r="F35" s="67">
        <v>10</v>
      </c>
      <c r="G35" s="33"/>
      <c r="H35" s="33"/>
      <c r="I35" s="20" t="s">
        <v>38</v>
      </c>
      <c r="J35" s="22">
        <f>IF(I35="Less(-)",-1,1)</f>
        <v>1</v>
      </c>
      <c r="K35" s="23" t="s">
        <v>48</v>
      </c>
      <c r="L35" s="23" t="s">
        <v>7</v>
      </c>
      <c r="M35" s="66"/>
      <c r="N35" s="34"/>
      <c r="O35" s="34"/>
      <c r="P35" s="35"/>
      <c r="Q35" s="34"/>
      <c r="R35" s="34"/>
      <c r="S35" s="36"/>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64">
        <f>total_amount_ba($B$2,$D$2,D35,F35,J35,K35,M35)</f>
        <v>0</v>
      </c>
      <c r="BB35" s="64">
        <f>BA35+SUM(N35:AZ35)</f>
        <v>0</v>
      </c>
      <c r="BC35" s="30" t="str">
        <f>SpellNumber(L35,BB35)</f>
        <v>INR Zero Only</v>
      </c>
      <c r="IE35" s="32">
        <v>3</v>
      </c>
      <c r="IF35" s="32" t="s">
        <v>43</v>
      </c>
      <c r="IG35" s="32" t="s">
        <v>44</v>
      </c>
      <c r="IH35" s="32">
        <v>10</v>
      </c>
      <c r="II35" s="32" t="s">
        <v>37</v>
      </c>
    </row>
    <row r="36" spans="1:243" s="31" customFormat="1" ht="15">
      <c r="A36" s="69">
        <v>5</v>
      </c>
      <c r="B36" s="73" t="s">
        <v>78</v>
      </c>
      <c r="C36" s="19" t="s">
        <v>153</v>
      </c>
      <c r="D36" s="71"/>
      <c r="E36" s="71"/>
      <c r="F36" s="20"/>
      <c r="G36" s="21"/>
      <c r="H36" s="21"/>
      <c r="I36" s="20"/>
      <c r="J36" s="22"/>
      <c r="K36" s="23"/>
      <c r="L36" s="23"/>
      <c r="M36" s="24"/>
      <c r="N36" s="25"/>
      <c r="O36" s="25"/>
      <c r="P36" s="26"/>
      <c r="Q36" s="25"/>
      <c r="R36" s="25"/>
      <c r="S36" s="27"/>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28"/>
      <c r="BB36" s="29"/>
      <c r="BC36" s="30"/>
      <c r="IE36" s="32">
        <v>1.01</v>
      </c>
      <c r="IF36" s="32" t="s">
        <v>39</v>
      </c>
      <c r="IG36" s="32" t="s">
        <v>35</v>
      </c>
      <c r="IH36" s="32">
        <v>123.223</v>
      </c>
      <c r="II36" s="32" t="s">
        <v>37</v>
      </c>
    </row>
    <row r="37" spans="1:243" s="31" customFormat="1" ht="117" customHeight="1">
      <c r="A37" s="69">
        <v>5.01</v>
      </c>
      <c r="B37" s="68" t="s">
        <v>76</v>
      </c>
      <c r="C37" s="19" t="s">
        <v>154</v>
      </c>
      <c r="D37" s="71"/>
      <c r="E37" s="71"/>
      <c r="F37" s="20"/>
      <c r="G37" s="21"/>
      <c r="H37" s="21"/>
      <c r="I37" s="20"/>
      <c r="J37" s="22"/>
      <c r="K37" s="23"/>
      <c r="L37" s="23"/>
      <c r="M37" s="24"/>
      <c r="N37" s="25"/>
      <c r="O37" s="25"/>
      <c r="P37" s="26"/>
      <c r="Q37" s="25"/>
      <c r="R37" s="25"/>
      <c r="S37" s="27"/>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28"/>
      <c r="BB37" s="29"/>
      <c r="BC37" s="30"/>
      <c r="IE37" s="32">
        <v>1.02</v>
      </c>
      <c r="IF37" s="32" t="s">
        <v>40</v>
      </c>
      <c r="IG37" s="32" t="s">
        <v>41</v>
      </c>
      <c r="IH37" s="32">
        <v>213</v>
      </c>
      <c r="II37" s="32" t="s">
        <v>37</v>
      </c>
    </row>
    <row r="38" spans="1:243" s="31" customFormat="1" ht="15">
      <c r="A38" s="69">
        <v>5.02</v>
      </c>
      <c r="B38" s="68" t="s">
        <v>79</v>
      </c>
      <c r="C38" s="19" t="s">
        <v>155</v>
      </c>
      <c r="D38" s="70">
        <v>1</v>
      </c>
      <c r="E38" s="69" t="s">
        <v>208</v>
      </c>
      <c r="F38" s="67">
        <v>10</v>
      </c>
      <c r="G38" s="33"/>
      <c r="H38" s="33"/>
      <c r="I38" s="20" t="s">
        <v>38</v>
      </c>
      <c r="J38" s="22">
        <f>IF(I38="Less(-)",-1,1)</f>
        <v>1</v>
      </c>
      <c r="K38" s="23" t="s">
        <v>48</v>
      </c>
      <c r="L38" s="23" t="s">
        <v>7</v>
      </c>
      <c r="M38" s="66"/>
      <c r="N38" s="34"/>
      <c r="O38" s="34"/>
      <c r="P38" s="35"/>
      <c r="Q38" s="34"/>
      <c r="R38" s="34"/>
      <c r="S38" s="36"/>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64">
        <f>total_amount_ba($B$2,$D$2,D38,F38,J38,K38,M38)</f>
        <v>0</v>
      </c>
      <c r="BB38" s="64">
        <f>BA38+SUM(N38:AZ38)</f>
        <v>0</v>
      </c>
      <c r="BC38" s="30" t="str">
        <f>SpellNumber(L38,BB38)</f>
        <v>INR Zero Only</v>
      </c>
      <c r="IE38" s="32">
        <v>2</v>
      </c>
      <c r="IF38" s="32" t="s">
        <v>34</v>
      </c>
      <c r="IG38" s="32" t="s">
        <v>42</v>
      </c>
      <c r="IH38" s="32">
        <v>10</v>
      </c>
      <c r="II38" s="32" t="s">
        <v>37</v>
      </c>
    </row>
    <row r="39" spans="1:243" s="31" customFormat="1" ht="15">
      <c r="A39" s="69">
        <v>6</v>
      </c>
      <c r="B39" s="73" t="s">
        <v>80</v>
      </c>
      <c r="C39" s="19" t="s">
        <v>156</v>
      </c>
      <c r="D39" s="71"/>
      <c r="E39" s="71"/>
      <c r="F39" s="20"/>
      <c r="G39" s="21"/>
      <c r="H39" s="21"/>
      <c r="I39" s="20"/>
      <c r="J39" s="22"/>
      <c r="K39" s="23"/>
      <c r="L39" s="23"/>
      <c r="M39" s="24"/>
      <c r="N39" s="25"/>
      <c r="O39" s="25"/>
      <c r="P39" s="26"/>
      <c r="Q39" s="25"/>
      <c r="R39" s="25"/>
      <c r="S39" s="27"/>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28"/>
      <c r="BB39" s="29"/>
      <c r="BC39" s="30"/>
      <c r="IE39" s="32">
        <v>3</v>
      </c>
      <c r="IF39" s="32" t="s">
        <v>43</v>
      </c>
      <c r="IG39" s="32" t="s">
        <v>44</v>
      </c>
      <c r="IH39" s="32">
        <v>10</v>
      </c>
      <c r="II39" s="32" t="s">
        <v>37</v>
      </c>
    </row>
    <row r="40" spans="1:243" s="31" customFormat="1" ht="123.75" customHeight="1">
      <c r="A40" s="69">
        <v>6.01</v>
      </c>
      <c r="B40" s="68" t="s">
        <v>76</v>
      </c>
      <c r="C40" s="19" t="s">
        <v>157</v>
      </c>
      <c r="D40" s="71"/>
      <c r="E40" s="71"/>
      <c r="F40" s="20"/>
      <c r="G40" s="21"/>
      <c r="H40" s="21"/>
      <c r="I40" s="20"/>
      <c r="J40" s="22"/>
      <c r="K40" s="23"/>
      <c r="L40" s="23"/>
      <c r="M40" s="24"/>
      <c r="N40" s="25"/>
      <c r="O40" s="25"/>
      <c r="P40" s="26"/>
      <c r="Q40" s="25"/>
      <c r="R40" s="25"/>
      <c r="S40" s="27"/>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28"/>
      <c r="BB40" s="29"/>
      <c r="BC40" s="30"/>
      <c r="IE40" s="32">
        <v>1.01</v>
      </c>
      <c r="IF40" s="32" t="s">
        <v>39</v>
      </c>
      <c r="IG40" s="32" t="s">
        <v>35</v>
      </c>
      <c r="IH40" s="32">
        <v>123.223</v>
      </c>
      <c r="II40" s="32" t="s">
        <v>37</v>
      </c>
    </row>
    <row r="41" spans="1:243" s="31" customFormat="1" ht="15">
      <c r="A41" s="69">
        <v>6.02</v>
      </c>
      <c r="B41" s="68" t="s">
        <v>81</v>
      </c>
      <c r="C41" s="19" t="s">
        <v>158</v>
      </c>
      <c r="D41" s="70">
        <v>1</v>
      </c>
      <c r="E41" s="69" t="s">
        <v>208</v>
      </c>
      <c r="F41" s="67">
        <v>10</v>
      </c>
      <c r="G41" s="33"/>
      <c r="H41" s="33"/>
      <c r="I41" s="20" t="s">
        <v>38</v>
      </c>
      <c r="J41" s="22">
        <f>IF(I41="Less(-)",-1,1)</f>
        <v>1</v>
      </c>
      <c r="K41" s="23" t="s">
        <v>48</v>
      </c>
      <c r="L41" s="23" t="s">
        <v>7</v>
      </c>
      <c r="M41" s="66"/>
      <c r="N41" s="34"/>
      <c r="O41" s="34"/>
      <c r="P41" s="35"/>
      <c r="Q41" s="34"/>
      <c r="R41" s="34"/>
      <c r="S41" s="36"/>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64">
        <f>total_amount_ba($B$2,$D$2,D41,F41,J41,K41,M41)</f>
        <v>0</v>
      </c>
      <c r="BB41" s="64">
        <f>BA41+SUM(N41:AZ41)</f>
        <v>0</v>
      </c>
      <c r="BC41" s="30" t="str">
        <f>SpellNumber(L41,BB41)</f>
        <v>INR Zero Only</v>
      </c>
      <c r="IE41" s="32">
        <v>1.02</v>
      </c>
      <c r="IF41" s="32" t="s">
        <v>40</v>
      </c>
      <c r="IG41" s="32" t="s">
        <v>41</v>
      </c>
      <c r="IH41" s="32">
        <v>213</v>
      </c>
      <c r="II41" s="32" t="s">
        <v>37</v>
      </c>
    </row>
    <row r="42" spans="1:243" s="31" customFormat="1" ht="15">
      <c r="A42" s="69">
        <v>7</v>
      </c>
      <c r="B42" s="73" t="s">
        <v>82</v>
      </c>
      <c r="C42" s="19" t="s">
        <v>159</v>
      </c>
      <c r="D42" s="71"/>
      <c r="E42" s="71"/>
      <c r="F42" s="20"/>
      <c r="G42" s="21"/>
      <c r="H42" s="21"/>
      <c r="I42" s="20"/>
      <c r="J42" s="22"/>
      <c r="K42" s="23"/>
      <c r="L42" s="23"/>
      <c r="M42" s="24"/>
      <c r="N42" s="25"/>
      <c r="O42" s="25"/>
      <c r="P42" s="26"/>
      <c r="Q42" s="25"/>
      <c r="R42" s="25"/>
      <c r="S42" s="27"/>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28"/>
      <c r="BB42" s="29"/>
      <c r="BC42" s="30"/>
      <c r="IE42" s="32">
        <v>1.02</v>
      </c>
      <c r="IF42" s="32" t="s">
        <v>40</v>
      </c>
      <c r="IG42" s="32" t="s">
        <v>41</v>
      </c>
      <c r="IH42" s="32">
        <v>213</v>
      </c>
      <c r="II42" s="32" t="s">
        <v>37</v>
      </c>
    </row>
    <row r="43" spans="1:243" s="31" customFormat="1" ht="111" customHeight="1">
      <c r="A43" s="69">
        <v>7.01</v>
      </c>
      <c r="B43" s="74" t="s">
        <v>83</v>
      </c>
      <c r="C43" s="19" t="s">
        <v>160</v>
      </c>
      <c r="D43" s="71"/>
      <c r="E43" s="71"/>
      <c r="F43" s="20"/>
      <c r="G43" s="21"/>
      <c r="H43" s="21"/>
      <c r="I43" s="20"/>
      <c r="J43" s="22"/>
      <c r="K43" s="23"/>
      <c r="L43" s="23"/>
      <c r="M43" s="24"/>
      <c r="N43" s="25"/>
      <c r="O43" s="25"/>
      <c r="P43" s="26"/>
      <c r="Q43" s="25"/>
      <c r="R43" s="25"/>
      <c r="S43" s="27"/>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28"/>
      <c r="BB43" s="29"/>
      <c r="BC43" s="30"/>
      <c r="IE43" s="32">
        <v>2</v>
      </c>
      <c r="IF43" s="32" t="s">
        <v>34</v>
      </c>
      <c r="IG43" s="32" t="s">
        <v>42</v>
      </c>
      <c r="IH43" s="32">
        <v>10</v>
      </c>
      <c r="II43" s="32" t="s">
        <v>37</v>
      </c>
    </row>
    <row r="44" spans="1:243" s="31" customFormat="1" ht="15">
      <c r="A44" s="75">
        <v>7.02</v>
      </c>
      <c r="B44" s="76" t="s">
        <v>84</v>
      </c>
      <c r="C44" s="19" t="s">
        <v>161</v>
      </c>
      <c r="D44" s="71"/>
      <c r="E44" s="71"/>
      <c r="F44" s="20"/>
      <c r="G44" s="21"/>
      <c r="H44" s="21"/>
      <c r="I44" s="20"/>
      <c r="J44" s="22"/>
      <c r="K44" s="23"/>
      <c r="L44" s="23"/>
      <c r="M44" s="24"/>
      <c r="N44" s="25"/>
      <c r="O44" s="25"/>
      <c r="P44" s="26"/>
      <c r="Q44" s="25"/>
      <c r="R44" s="25"/>
      <c r="S44" s="27"/>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28"/>
      <c r="BB44" s="29"/>
      <c r="BC44" s="30"/>
      <c r="IE44" s="32">
        <v>3</v>
      </c>
      <c r="IF44" s="32" t="s">
        <v>43</v>
      </c>
      <c r="IG44" s="32" t="s">
        <v>44</v>
      </c>
      <c r="IH44" s="32">
        <v>10</v>
      </c>
      <c r="II44" s="32" t="s">
        <v>37</v>
      </c>
    </row>
    <row r="45" spans="1:243" s="31" customFormat="1" ht="15">
      <c r="A45" s="77">
        <v>7.03</v>
      </c>
      <c r="B45" s="78" t="s">
        <v>85</v>
      </c>
      <c r="C45" s="19" t="s">
        <v>162</v>
      </c>
      <c r="D45" s="71"/>
      <c r="E45" s="71"/>
      <c r="F45" s="20"/>
      <c r="G45" s="21"/>
      <c r="H45" s="21"/>
      <c r="I45" s="20"/>
      <c r="J45" s="22"/>
      <c r="K45" s="23"/>
      <c r="L45" s="23"/>
      <c r="M45" s="24"/>
      <c r="N45" s="25"/>
      <c r="O45" s="25"/>
      <c r="P45" s="26"/>
      <c r="Q45" s="25"/>
      <c r="R45" s="25"/>
      <c r="S45" s="27"/>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28"/>
      <c r="BB45" s="29"/>
      <c r="BC45" s="30"/>
      <c r="IE45" s="32">
        <v>1.01</v>
      </c>
      <c r="IF45" s="32" t="s">
        <v>39</v>
      </c>
      <c r="IG45" s="32" t="s">
        <v>35</v>
      </c>
      <c r="IH45" s="32">
        <v>123.223</v>
      </c>
      <c r="II45" s="32" t="s">
        <v>37</v>
      </c>
    </row>
    <row r="46" spans="1:243" s="31" customFormat="1" ht="45">
      <c r="A46" s="79">
        <v>7.04</v>
      </c>
      <c r="B46" s="80" t="s">
        <v>86</v>
      </c>
      <c r="C46" s="19" t="s">
        <v>163</v>
      </c>
      <c r="D46" s="71"/>
      <c r="E46" s="71"/>
      <c r="F46" s="20"/>
      <c r="G46" s="21"/>
      <c r="H46" s="21"/>
      <c r="I46" s="20"/>
      <c r="J46" s="22"/>
      <c r="K46" s="23"/>
      <c r="L46" s="23"/>
      <c r="M46" s="24"/>
      <c r="N46" s="25"/>
      <c r="O46" s="25"/>
      <c r="P46" s="26"/>
      <c r="Q46" s="25"/>
      <c r="R46" s="25"/>
      <c r="S46" s="27"/>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28"/>
      <c r="BB46" s="29"/>
      <c r="BC46" s="30"/>
      <c r="IE46" s="32">
        <v>1.02</v>
      </c>
      <c r="IF46" s="32" t="s">
        <v>40</v>
      </c>
      <c r="IG46" s="32" t="s">
        <v>41</v>
      </c>
      <c r="IH46" s="32">
        <v>213</v>
      </c>
      <c r="II46" s="32" t="s">
        <v>37</v>
      </c>
    </row>
    <row r="47" spans="1:243" s="31" customFormat="1" ht="15">
      <c r="A47" s="75">
        <v>7.05</v>
      </c>
      <c r="B47" s="76" t="s">
        <v>87</v>
      </c>
      <c r="C47" s="19" t="s">
        <v>164</v>
      </c>
      <c r="D47" s="71"/>
      <c r="E47" s="71"/>
      <c r="F47" s="20"/>
      <c r="G47" s="21"/>
      <c r="H47" s="21"/>
      <c r="I47" s="20"/>
      <c r="J47" s="22"/>
      <c r="K47" s="23"/>
      <c r="L47" s="23"/>
      <c r="M47" s="24"/>
      <c r="N47" s="25"/>
      <c r="O47" s="25"/>
      <c r="P47" s="26"/>
      <c r="Q47" s="25"/>
      <c r="R47" s="25"/>
      <c r="S47" s="27"/>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28"/>
      <c r="BB47" s="29"/>
      <c r="BC47" s="30"/>
      <c r="IE47" s="32">
        <v>2</v>
      </c>
      <c r="IF47" s="32" t="s">
        <v>34</v>
      </c>
      <c r="IG47" s="32" t="s">
        <v>42</v>
      </c>
      <c r="IH47" s="32">
        <v>10</v>
      </c>
      <c r="II47" s="32" t="s">
        <v>37</v>
      </c>
    </row>
    <row r="48" spans="1:243" s="31" customFormat="1" ht="90">
      <c r="A48" s="75">
        <v>7.06</v>
      </c>
      <c r="B48" s="78" t="s">
        <v>88</v>
      </c>
      <c r="C48" s="19" t="s">
        <v>165</v>
      </c>
      <c r="D48" s="71"/>
      <c r="E48" s="71"/>
      <c r="F48" s="20"/>
      <c r="G48" s="21"/>
      <c r="H48" s="21"/>
      <c r="I48" s="20"/>
      <c r="J48" s="22"/>
      <c r="K48" s="23"/>
      <c r="L48" s="23"/>
      <c r="M48" s="24"/>
      <c r="N48" s="25"/>
      <c r="O48" s="25"/>
      <c r="P48" s="26"/>
      <c r="Q48" s="25"/>
      <c r="R48" s="25"/>
      <c r="S48" s="27"/>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28"/>
      <c r="BB48" s="29"/>
      <c r="BC48" s="30"/>
      <c r="IE48" s="32">
        <v>3</v>
      </c>
      <c r="IF48" s="32" t="s">
        <v>43</v>
      </c>
      <c r="IG48" s="32" t="s">
        <v>44</v>
      </c>
      <c r="IH48" s="32">
        <v>10</v>
      </c>
      <c r="II48" s="32" t="s">
        <v>37</v>
      </c>
    </row>
    <row r="49" spans="1:243" s="31" customFormat="1" ht="15">
      <c r="A49" s="75">
        <v>7.07</v>
      </c>
      <c r="B49" s="78" t="s">
        <v>89</v>
      </c>
      <c r="C49" s="19" t="s">
        <v>166</v>
      </c>
      <c r="D49" s="71"/>
      <c r="E49" s="71"/>
      <c r="F49" s="20"/>
      <c r="G49" s="21"/>
      <c r="H49" s="21"/>
      <c r="I49" s="20"/>
      <c r="J49" s="22"/>
      <c r="K49" s="23"/>
      <c r="L49" s="23"/>
      <c r="M49" s="24"/>
      <c r="N49" s="25"/>
      <c r="O49" s="25"/>
      <c r="P49" s="26"/>
      <c r="Q49" s="25"/>
      <c r="R49" s="25"/>
      <c r="S49" s="27"/>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28"/>
      <c r="BB49" s="29"/>
      <c r="BC49" s="30"/>
      <c r="IE49" s="32">
        <v>1.01</v>
      </c>
      <c r="IF49" s="32" t="s">
        <v>39</v>
      </c>
      <c r="IG49" s="32" t="s">
        <v>35</v>
      </c>
      <c r="IH49" s="32">
        <v>123.223</v>
      </c>
      <c r="II49" s="32" t="s">
        <v>37</v>
      </c>
    </row>
    <row r="50" spans="1:243" s="31" customFormat="1" ht="15">
      <c r="A50" s="75">
        <v>7.08</v>
      </c>
      <c r="B50" s="78" t="s">
        <v>90</v>
      </c>
      <c r="C50" s="19" t="s">
        <v>167</v>
      </c>
      <c r="D50" s="71"/>
      <c r="E50" s="71"/>
      <c r="F50" s="20"/>
      <c r="G50" s="21"/>
      <c r="H50" s="21"/>
      <c r="I50" s="20"/>
      <c r="J50" s="22"/>
      <c r="K50" s="23"/>
      <c r="L50" s="23"/>
      <c r="M50" s="24"/>
      <c r="N50" s="25"/>
      <c r="O50" s="25"/>
      <c r="P50" s="26"/>
      <c r="Q50" s="25"/>
      <c r="R50" s="25"/>
      <c r="S50" s="27"/>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28"/>
      <c r="BB50" s="29"/>
      <c r="BC50" s="30"/>
      <c r="IE50" s="32">
        <v>1.02</v>
      </c>
      <c r="IF50" s="32" t="s">
        <v>40</v>
      </c>
      <c r="IG50" s="32" t="s">
        <v>41</v>
      </c>
      <c r="IH50" s="32">
        <v>213</v>
      </c>
      <c r="II50" s="32" t="s">
        <v>37</v>
      </c>
    </row>
    <row r="51" spans="1:243" s="31" customFormat="1" ht="15">
      <c r="A51" s="75">
        <v>7.09</v>
      </c>
      <c r="B51" s="78" t="s">
        <v>91</v>
      </c>
      <c r="C51" s="19" t="s">
        <v>168</v>
      </c>
      <c r="D51" s="71"/>
      <c r="E51" s="71"/>
      <c r="F51" s="20"/>
      <c r="G51" s="21"/>
      <c r="H51" s="21"/>
      <c r="I51" s="20"/>
      <c r="J51" s="22"/>
      <c r="K51" s="23"/>
      <c r="L51" s="23"/>
      <c r="M51" s="24"/>
      <c r="N51" s="25"/>
      <c r="O51" s="25"/>
      <c r="P51" s="26"/>
      <c r="Q51" s="25"/>
      <c r="R51" s="25"/>
      <c r="S51" s="27"/>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28"/>
      <c r="BB51" s="29"/>
      <c r="BC51" s="30"/>
      <c r="IE51" s="32">
        <v>1.02</v>
      </c>
      <c r="IF51" s="32" t="s">
        <v>40</v>
      </c>
      <c r="IG51" s="32" t="s">
        <v>41</v>
      </c>
      <c r="IH51" s="32">
        <v>213</v>
      </c>
      <c r="II51" s="32" t="s">
        <v>37</v>
      </c>
    </row>
    <row r="52" spans="1:243" s="31" customFormat="1" ht="15">
      <c r="A52" s="75">
        <v>7.1</v>
      </c>
      <c r="B52" s="81" t="s">
        <v>92</v>
      </c>
      <c r="C52" s="19" t="s">
        <v>169</v>
      </c>
      <c r="D52" s="70">
        <v>1</v>
      </c>
      <c r="E52" s="69" t="s">
        <v>207</v>
      </c>
      <c r="F52" s="67">
        <v>10</v>
      </c>
      <c r="G52" s="33"/>
      <c r="H52" s="33"/>
      <c r="I52" s="20" t="s">
        <v>38</v>
      </c>
      <c r="J52" s="22">
        <f>IF(I52="Less(-)",-1,1)</f>
        <v>1</v>
      </c>
      <c r="K52" s="23" t="s">
        <v>48</v>
      </c>
      <c r="L52" s="23" t="s">
        <v>7</v>
      </c>
      <c r="M52" s="66"/>
      <c r="N52" s="34"/>
      <c r="O52" s="34"/>
      <c r="P52" s="35"/>
      <c r="Q52" s="34"/>
      <c r="R52" s="34"/>
      <c r="S52" s="36"/>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64">
        <f>total_amount_ba($B$2,$D$2,D52,F52,J52,K52,M52)</f>
        <v>0</v>
      </c>
      <c r="BB52" s="64">
        <f>BA52+SUM(N52:AZ52)</f>
        <v>0</v>
      </c>
      <c r="BC52" s="30" t="str">
        <f>SpellNumber(L52,BB52)</f>
        <v>INR Zero Only</v>
      </c>
      <c r="IE52" s="32">
        <v>2</v>
      </c>
      <c r="IF52" s="32" t="s">
        <v>34</v>
      </c>
      <c r="IG52" s="32" t="s">
        <v>42</v>
      </c>
      <c r="IH52" s="32">
        <v>10</v>
      </c>
      <c r="II52" s="32" t="s">
        <v>37</v>
      </c>
    </row>
    <row r="53" spans="1:243" s="31" customFormat="1" ht="15">
      <c r="A53" s="69">
        <v>8</v>
      </c>
      <c r="B53" s="82" t="s">
        <v>93</v>
      </c>
      <c r="C53" s="19" t="s">
        <v>170</v>
      </c>
      <c r="D53" s="71"/>
      <c r="E53" s="71"/>
      <c r="F53" s="20"/>
      <c r="G53" s="21"/>
      <c r="H53" s="21"/>
      <c r="I53" s="20"/>
      <c r="J53" s="22"/>
      <c r="K53" s="23"/>
      <c r="L53" s="23"/>
      <c r="M53" s="24"/>
      <c r="N53" s="25"/>
      <c r="O53" s="25"/>
      <c r="P53" s="26"/>
      <c r="Q53" s="25"/>
      <c r="R53" s="25"/>
      <c r="S53" s="27"/>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28"/>
      <c r="BB53" s="29"/>
      <c r="BC53" s="30"/>
      <c r="IE53" s="32">
        <v>3</v>
      </c>
      <c r="IF53" s="32" t="s">
        <v>43</v>
      </c>
      <c r="IG53" s="32" t="s">
        <v>44</v>
      </c>
      <c r="IH53" s="32">
        <v>10</v>
      </c>
      <c r="II53" s="32" t="s">
        <v>37</v>
      </c>
    </row>
    <row r="54" spans="1:243" s="31" customFormat="1" ht="75">
      <c r="A54" s="69">
        <v>8.01</v>
      </c>
      <c r="B54" s="74" t="s">
        <v>94</v>
      </c>
      <c r="C54" s="19" t="s">
        <v>171</v>
      </c>
      <c r="D54" s="71"/>
      <c r="E54" s="71"/>
      <c r="F54" s="20"/>
      <c r="G54" s="21"/>
      <c r="H54" s="21"/>
      <c r="I54" s="20"/>
      <c r="J54" s="22"/>
      <c r="K54" s="23"/>
      <c r="L54" s="23"/>
      <c r="M54" s="24"/>
      <c r="N54" s="25"/>
      <c r="O54" s="25"/>
      <c r="P54" s="26"/>
      <c r="Q54" s="25"/>
      <c r="R54" s="25"/>
      <c r="S54" s="27"/>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28"/>
      <c r="BB54" s="29"/>
      <c r="BC54" s="30"/>
      <c r="IE54" s="32">
        <v>1.01</v>
      </c>
      <c r="IF54" s="32" t="s">
        <v>39</v>
      </c>
      <c r="IG54" s="32" t="s">
        <v>35</v>
      </c>
      <c r="IH54" s="32">
        <v>123.223</v>
      </c>
      <c r="II54" s="32" t="s">
        <v>37</v>
      </c>
    </row>
    <row r="55" spans="1:243" s="31" customFormat="1" ht="15">
      <c r="A55" s="69">
        <v>8.02</v>
      </c>
      <c r="B55" s="73" t="s">
        <v>95</v>
      </c>
      <c r="C55" s="19" t="s">
        <v>172</v>
      </c>
      <c r="D55" s="70">
        <v>271</v>
      </c>
      <c r="E55" s="69" t="s">
        <v>209</v>
      </c>
      <c r="F55" s="67">
        <v>10</v>
      </c>
      <c r="G55" s="33"/>
      <c r="H55" s="33"/>
      <c r="I55" s="20" t="s">
        <v>38</v>
      </c>
      <c r="J55" s="22">
        <f aca="true" t="shared" si="0" ref="J55:J63">IF(I55="Less(-)",-1,1)</f>
        <v>1</v>
      </c>
      <c r="K55" s="23" t="s">
        <v>48</v>
      </c>
      <c r="L55" s="23" t="s">
        <v>7</v>
      </c>
      <c r="M55" s="66"/>
      <c r="N55" s="34"/>
      <c r="O55" s="34"/>
      <c r="P55" s="35"/>
      <c r="Q55" s="34"/>
      <c r="R55" s="34"/>
      <c r="S55" s="36"/>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8"/>
      <c r="AV55" s="37"/>
      <c r="AW55" s="37"/>
      <c r="AX55" s="37"/>
      <c r="AY55" s="37"/>
      <c r="AZ55" s="37"/>
      <c r="BA55" s="64">
        <f aca="true" t="shared" si="1" ref="BA55:BA63">total_amount_ba($B$2,$D$2,D55,F55,J55,K55,M55)</f>
        <v>0</v>
      </c>
      <c r="BB55" s="64">
        <f aca="true" t="shared" si="2" ref="BB55:BB63">BA55+SUM(N55:AZ55)</f>
        <v>0</v>
      </c>
      <c r="BC55" s="30" t="str">
        <f aca="true" t="shared" si="3" ref="BC55:BC63">SpellNumber(L55,BB55)</f>
        <v>INR Zero Only</v>
      </c>
      <c r="IE55" s="32">
        <v>1.02</v>
      </c>
      <c r="IF55" s="32" t="s">
        <v>40</v>
      </c>
      <c r="IG55" s="32" t="s">
        <v>41</v>
      </c>
      <c r="IH55" s="32">
        <v>213</v>
      </c>
      <c r="II55" s="32" t="s">
        <v>37</v>
      </c>
    </row>
    <row r="56" spans="1:243" s="31" customFormat="1" ht="15">
      <c r="A56" s="69">
        <v>8.03</v>
      </c>
      <c r="B56" s="73" t="s">
        <v>96</v>
      </c>
      <c r="C56" s="19" t="s">
        <v>173</v>
      </c>
      <c r="D56" s="70">
        <v>66</v>
      </c>
      <c r="E56" s="69" t="s">
        <v>209</v>
      </c>
      <c r="F56" s="67">
        <v>10</v>
      </c>
      <c r="G56" s="33"/>
      <c r="H56" s="33"/>
      <c r="I56" s="20" t="s">
        <v>38</v>
      </c>
      <c r="J56" s="22">
        <f t="shared" si="0"/>
        <v>1</v>
      </c>
      <c r="K56" s="23" t="s">
        <v>48</v>
      </c>
      <c r="L56" s="23" t="s">
        <v>7</v>
      </c>
      <c r="M56" s="66"/>
      <c r="N56" s="34"/>
      <c r="O56" s="34"/>
      <c r="P56" s="35"/>
      <c r="Q56" s="34"/>
      <c r="R56" s="34"/>
      <c r="S56" s="36"/>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64">
        <f t="shared" si="1"/>
        <v>0</v>
      </c>
      <c r="BB56" s="64">
        <f t="shared" si="2"/>
        <v>0</v>
      </c>
      <c r="BC56" s="30" t="str">
        <f t="shared" si="3"/>
        <v>INR Zero Only</v>
      </c>
      <c r="IE56" s="32">
        <v>2</v>
      </c>
      <c r="IF56" s="32" t="s">
        <v>34</v>
      </c>
      <c r="IG56" s="32" t="s">
        <v>42</v>
      </c>
      <c r="IH56" s="32">
        <v>10</v>
      </c>
      <c r="II56" s="32" t="s">
        <v>37</v>
      </c>
    </row>
    <row r="57" spans="1:243" s="31" customFormat="1" ht="15">
      <c r="A57" s="69">
        <v>8.04</v>
      </c>
      <c r="B57" s="73" t="s">
        <v>97</v>
      </c>
      <c r="C57" s="19" t="s">
        <v>174</v>
      </c>
      <c r="D57" s="70">
        <v>74</v>
      </c>
      <c r="E57" s="69" t="s">
        <v>209</v>
      </c>
      <c r="F57" s="67">
        <v>10</v>
      </c>
      <c r="G57" s="33"/>
      <c r="H57" s="33"/>
      <c r="I57" s="20" t="s">
        <v>38</v>
      </c>
      <c r="J57" s="22">
        <f t="shared" si="0"/>
        <v>1</v>
      </c>
      <c r="K57" s="23" t="s">
        <v>48</v>
      </c>
      <c r="L57" s="23" t="s">
        <v>7</v>
      </c>
      <c r="M57" s="66"/>
      <c r="N57" s="34"/>
      <c r="O57" s="34"/>
      <c r="P57" s="35"/>
      <c r="Q57" s="34"/>
      <c r="R57" s="34"/>
      <c r="S57" s="36"/>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64">
        <f t="shared" si="1"/>
        <v>0</v>
      </c>
      <c r="BB57" s="64">
        <f t="shared" si="2"/>
        <v>0</v>
      </c>
      <c r="BC57" s="30" t="str">
        <f t="shared" si="3"/>
        <v>INR Zero Only</v>
      </c>
      <c r="IE57" s="32">
        <v>3</v>
      </c>
      <c r="IF57" s="32" t="s">
        <v>43</v>
      </c>
      <c r="IG57" s="32" t="s">
        <v>44</v>
      </c>
      <c r="IH57" s="32">
        <v>10</v>
      </c>
      <c r="II57" s="32" t="s">
        <v>37</v>
      </c>
    </row>
    <row r="58" spans="1:243" s="31" customFormat="1" ht="15">
      <c r="A58" s="69">
        <v>8.05</v>
      </c>
      <c r="B58" s="73" t="s">
        <v>98</v>
      </c>
      <c r="C58" s="19" t="s">
        <v>175</v>
      </c>
      <c r="D58" s="70">
        <v>12</v>
      </c>
      <c r="E58" s="69" t="s">
        <v>209</v>
      </c>
      <c r="F58" s="67">
        <v>10</v>
      </c>
      <c r="G58" s="33"/>
      <c r="H58" s="33"/>
      <c r="I58" s="20" t="s">
        <v>38</v>
      </c>
      <c r="J58" s="22">
        <f t="shared" si="0"/>
        <v>1</v>
      </c>
      <c r="K58" s="23" t="s">
        <v>48</v>
      </c>
      <c r="L58" s="23" t="s">
        <v>7</v>
      </c>
      <c r="M58" s="66"/>
      <c r="N58" s="34"/>
      <c r="O58" s="34"/>
      <c r="P58" s="35"/>
      <c r="Q58" s="34"/>
      <c r="R58" s="34"/>
      <c r="S58" s="36"/>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64">
        <f t="shared" si="1"/>
        <v>0</v>
      </c>
      <c r="BB58" s="64">
        <f t="shared" si="2"/>
        <v>0</v>
      </c>
      <c r="BC58" s="30" t="str">
        <f t="shared" si="3"/>
        <v>INR Zero Only</v>
      </c>
      <c r="IE58" s="32">
        <v>1.01</v>
      </c>
      <c r="IF58" s="32" t="s">
        <v>39</v>
      </c>
      <c r="IG58" s="32" t="s">
        <v>35</v>
      </c>
      <c r="IH58" s="32">
        <v>123.223</v>
      </c>
      <c r="II58" s="32" t="s">
        <v>37</v>
      </c>
    </row>
    <row r="59" spans="1:243" s="31" customFormat="1" ht="15">
      <c r="A59" s="69">
        <v>8.06</v>
      </c>
      <c r="B59" s="73" t="s">
        <v>99</v>
      </c>
      <c r="C59" s="19" t="s">
        <v>176</v>
      </c>
      <c r="D59" s="70">
        <v>20</v>
      </c>
      <c r="E59" s="69" t="s">
        <v>209</v>
      </c>
      <c r="F59" s="67">
        <v>10</v>
      </c>
      <c r="G59" s="33"/>
      <c r="H59" s="33"/>
      <c r="I59" s="20" t="s">
        <v>38</v>
      </c>
      <c r="J59" s="22">
        <f t="shared" si="0"/>
        <v>1</v>
      </c>
      <c r="K59" s="23" t="s">
        <v>48</v>
      </c>
      <c r="L59" s="23" t="s">
        <v>7</v>
      </c>
      <c r="M59" s="66"/>
      <c r="N59" s="34"/>
      <c r="O59" s="34"/>
      <c r="P59" s="35"/>
      <c r="Q59" s="34"/>
      <c r="R59" s="34"/>
      <c r="S59" s="36"/>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64">
        <f t="shared" si="1"/>
        <v>0</v>
      </c>
      <c r="BB59" s="64">
        <f t="shared" si="2"/>
        <v>0</v>
      </c>
      <c r="BC59" s="30" t="str">
        <f t="shared" si="3"/>
        <v>INR Zero Only</v>
      </c>
      <c r="IE59" s="32">
        <v>1.02</v>
      </c>
      <c r="IF59" s="32" t="s">
        <v>40</v>
      </c>
      <c r="IG59" s="32" t="s">
        <v>41</v>
      </c>
      <c r="IH59" s="32">
        <v>213</v>
      </c>
      <c r="II59" s="32" t="s">
        <v>37</v>
      </c>
    </row>
    <row r="60" spans="1:243" s="31" customFormat="1" ht="15">
      <c r="A60" s="69">
        <v>8.07</v>
      </c>
      <c r="B60" s="73" t="s">
        <v>100</v>
      </c>
      <c r="C60" s="19" t="s">
        <v>177</v>
      </c>
      <c r="D60" s="70">
        <v>100</v>
      </c>
      <c r="E60" s="69" t="s">
        <v>209</v>
      </c>
      <c r="F60" s="67">
        <v>100</v>
      </c>
      <c r="G60" s="33"/>
      <c r="H60" s="33"/>
      <c r="I60" s="20" t="s">
        <v>38</v>
      </c>
      <c r="J60" s="22">
        <f t="shared" si="0"/>
        <v>1</v>
      </c>
      <c r="K60" s="23" t="s">
        <v>48</v>
      </c>
      <c r="L60" s="23" t="s">
        <v>7</v>
      </c>
      <c r="M60" s="66"/>
      <c r="N60" s="34"/>
      <c r="O60" s="34"/>
      <c r="P60" s="35"/>
      <c r="Q60" s="34"/>
      <c r="R60" s="34"/>
      <c r="S60" s="36"/>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64">
        <f t="shared" si="1"/>
        <v>0</v>
      </c>
      <c r="BB60" s="64">
        <f t="shared" si="2"/>
        <v>0</v>
      </c>
      <c r="BC60" s="30" t="str">
        <f t="shared" si="3"/>
        <v>INR Zero Only</v>
      </c>
      <c r="IE60" s="32">
        <v>1.02</v>
      </c>
      <c r="IF60" s="32" t="s">
        <v>40</v>
      </c>
      <c r="IG60" s="32" t="s">
        <v>41</v>
      </c>
      <c r="IH60" s="32">
        <v>213</v>
      </c>
      <c r="II60" s="32" t="s">
        <v>37</v>
      </c>
    </row>
    <row r="61" spans="1:243" s="31" customFormat="1" ht="15">
      <c r="A61" s="69">
        <v>8.08</v>
      </c>
      <c r="B61" s="73" t="s">
        <v>101</v>
      </c>
      <c r="C61" s="19" t="s">
        <v>178</v>
      </c>
      <c r="D61" s="70">
        <v>180</v>
      </c>
      <c r="E61" s="69" t="s">
        <v>209</v>
      </c>
      <c r="F61" s="67">
        <v>10</v>
      </c>
      <c r="G61" s="33"/>
      <c r="H61" s="33"/>
      <c r="I61" s="20" t="s">
        <v>38</v>
      </c>
      <c r="J61" s="22">
        <f t="shared" si="0"/>
        <v>1</v>
      </c>
      <c r="K61" s="23" t="s">
        <v>48</v>
      </c>
      <c r="L61" s="23" t="s">
        <v>7</v>
      </c>
      <c r="M61" s="66"/>
      <c r="N61" s="34"/>
      <c r="O61" s="34"/>
      <c r="P61" s="35"/>
      <c r="Q61" s="34"/>
      <c r="R61" s="34"/>
      <c r="S61" s="36"/>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64">
        <f t="shared" si="1"/>
        <v>0</v>
      </c>
      <c r="BB61" s="64">
        <f t="shared" si="2"/>
        <v>0</v>
      </c>
      <c r="BC61" s="30" t="str">
        <f t="shared" si="3"/>
        <v>INR Zero Only</v>
      </c>
      <c r="IE61" s="32">
        <v>2</v>
      </c>
      <c r="IF61" s="32" t="s">
        <v>34</v>
      </c>
      <c r="IG61" s="32" t="s">
        <v>42</v>
      </c>
      <c r="IH61" s="32">
        <v>10</v>
      </c>
      <c r="II61" s="32" t="s">
        <v>37</v>
      </c>
    </row>
    <row r="62" spans="1:243" s="31" customFormat="1" ht="15">
      <c r="A62" s="69">
        <v>8.09</v>
      </c>
      <c r="B62" s="73" t="s">
        <v>102</v>
      </c>
      <c r="C62" s="19" t="s">
        <v>179</v>
      </c>
      <c r="D62" s="70">
        <v>200</v>
      </c>
      <c r="E62" s="69" t="s">
        <v>209</v>
      </c>
      <c r="F62" s="67">
        <v>10</v>
      </c>
      <c r="G62" s="33"/>
      <c r="H62" s="33"/>
      <c r="I62" s="20" t="s">
        <v>38</v>
      </c>
      <c r="J62" s="22">
        <f t="shared" si="0"/>
        <v>1</v>
      </c>
      <c r="K62" s="23" t="s">
        <v>48</v>
      </c>
      <c r="L62" s="23" t="s">
        <v>7</v>
      </c>
      <c r="M62" s="66"/>
      <c r="N62" s="34"/>
      <c r="O62" s="34"/>
      <c r="P62" s="35"/>
      <c r="Q62" s="34"/>
      <c r="R62" s="34"/>
      <c r="S62" s="36"/>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64">
        <f t="shared" si="1"/>
        <v>0</v>
      </c>
      <c r="BB62" s="64">
        <f t="shared" si="2"/>
        <v>0</v>
      </c>
      <c r="BC62" s="30" t="str">
        <f t="shared" si="3"/>
        <v>INR Zero Only</v>
      </c>
      <c r="IE62" s="32">
        <v>3</v>
      </c>
      <c r="IF62" s="32" t="s">
        <v>43</v>
      </c>
      <c r="IG62" s="32" t="s">
        <v>44</v>
      </c>
      <c r="IH62" s="32">
        <v>10</v>
      </c>
      <c r="II62" s="32" t="s">
        <v>37</v>
      </c>
    </row>
    <row r="63" spans="1:243" s="31" customFormat="1" ht="15">
      <c r="A63" s="69">
        <v>8.1</v>
      </c>
      <c r="B63" s="73" t="s">
        <v>103</v>
      </c>
      <c r="C63" s="19" t="s">
        <v>180</v>
      </c>
      <c r="D63" s="70">
        <v>42</v>
      </c>
      <c r="E63" s="69" t="s">
        <v>209</v>
      </c>
      <c r="F63" s="67">
        <v>10</v>
      </c>
      <c r="G63" s="33"/>
      <c r="H63" s="33"/>
      <c r="I63" s="20" t="s">
        <v>38</v>
      </c>
      <c r="J63" s="22">
        <f t="shared" si="0"/>
        <v>1</v>
      </c>
      <c r="K63" s="23" t="s">
        <v>48</v>
      </c>
      <c r="L63" s="23" t="s">
        <v>7</v>
      </c>
      <c r="M63" s="66"/>
      <c r="N63" s="34"/>
      <c r="O63" s="34"/>
      <c r="P63" s="35"/>
      <c r="Q63" s="34"/>
      <c r="R63" s="34"/>
      <c r="S63" s="36"/>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64">
        <f t="shared" si="1"/>
        <v>0</v>
      </c>
      <c r="BB63" s="64">
        <f t="shared" si="2"/>
        <v>0</v>
      </c>
      <c r="BC63" s="30" t="str">
        <f t="shared" si="3"/>
        <v>INR Zero Only</v>
      </c>
      <c r="IE63" s="32">
        <v>1.01</v>
      </c>
      <c r="IF63" s="32" t="s">
        <v>39</v>
      </c>
      <c r="IG63" s="32" t="s">
        <v>35</v>
      </c>
      <c r="IH63" s="32">
        <v>123.223</v>
      </c>
      <c r="II63" s="32" t="s">
        <v>37</v>
      </c>
    </row>
    <row r="64" spans="1:243" s="31" customFormat="1" ht="15">
      <c r="A64" s="69">
        <v>9</v>
      </c>
      <c r="B64" s="73" t="s">
        <v>104</v>
      </c>
      <c r="C64" s="19" t="s">
        <v>181</v>
      </c>
      <c r="D64" s="71"/>
      <c r="E64" s="71"/>
      <c r="F64" s="20"/>
      <c r="G64" s="21"/>
      <c r="H64" s="21"/>
      <c r="I64" s="20"/>
      <c r="J64" s="22"/>
      <c r="K64" s="23"/>
      <c r="L64" s="23"/>
      <c r="M64" s="24"/>
      <c r="N64" s="25"/>
      <c r="O64" s="25"/>
      <c r="P64" s="26"/>
      <c r="Q64" s="25"/>
      <c r="R64" s="25"/>
      <c r="S64" s="27"/>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28"/>
      <c r="BB64" s="29"/>
      <c r="BC64" s="30"/>
      <c r="IE64" s="32">
        <v>1.02</v>
      </c>
      <c r="IF64" s="32" t="s">
        <v>40</v>
      </c>
      <c r="IG64" s="32" t="s">
        <v>41</v>
      </c>
      <c r="IH64" s="32">
        <v>213</v>
      </c>
      <c r="II64" s="32" t="s">
        <v>37</v>
      </c>
    </row>
    <row r="65" spans="1:243" s="31" customFormat="1" ht="60">
      <c r="A65" s="83">
        <v>9.01</v>
      </c>
      <c r="B65" s="74" t="s">
        <v>105</v>
      </c>
      <c r="C65" s="19" t="s">
        <v>182</v>
      </c>
      <c r="D65" s="71"/>
      <c r="E65" s="71"/>
      <c r="F65" s="20"/>
      <c r="G65" s="21"/>
      <c r="H65" s="21"/>
      <c r="I65" s="20"/>
      <c r="J65" s="22"/>
      <c r="K65" s="23"/>
      <c r="L65" s="23"/>
      <c r="M65" s="24"/>
      <c r="N65" s="25"/>
      <c r="O65" s="25"/>
      <c r="P65" s="26"/>
      <c r="Q65" s="25"/>
      <c r="R65" s="25"/>
      <c r="S65" s="27"/>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28"/>
      <c r="BB65" s="29"/>
      <c r="BC65" s="30"/>
      <c r="IE65" s="32">
        <v>2</v>
      </c>
      <c r="IF65" s="32" t="s">
        <v>34</v>
      </c>
      <c r="IG65" s="32" t="s">
        <v>42</v>
      </c>
      <c r="IH65" s="32">
        <v>10</v>
      </c>
      <c r="II65" s="32" t="s">
        <v>37</v>
      </c>
    </row>
    <row r="66" spans="1:243" s="31" customFormat="1" ht="15">
      <c r="A66" s="69">
        <v>9.02</v>
      </c>
      <c r="B66" s="73" t="s">
        <v>106</v>
      </c>
      <c r="C66" s="19" t="s">
        <v>183</v>
      </c>
      <c r="D66" s="70">
        <v>90</v>
      </c>
      <c r="E66" s="69" t="s">
        <v>37</v>
      </c>
      <c r="F66" s="67">
        <v>10</v>
      </c>
      <c r="G66" s="33"/>
      <c r="H66" s="33"/>
      <c r="I66" s="20" t="s">
        <v>38</v>
      </c>
      <c r="J66" s="22">
        <f>IF(I66="Less(-)",-1,1)</f>
        <v>1</v>
      </c>
      <c r="K66" s="23" t="s">
        <v>48</v>
      </c>
      <c r="L66" s="23" t="s">
        <v>7</v>
      </c>
      <c r="M66" s="66"/>
      <c r="N66" s="34"/>
      <c r="O66" s="34"/>
      <c r="P66" s="35"/>
      <c r="Q66" s="34"/>
      <c r="R66" s="34"/>
      <c r="S66" s="36"/>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64">
        <f>total_amount_ba($B$2,$D$2,D66,F66,J66,K66,M66)</f>
        <v>0</v>
      </c>
      <c r="BB66" s="64">
        <f>BA66+SUM(N66:AZ66)</f>
        <v>0</v>
      </c>
      <c r="BC66" s="30" t="str">
        <f>SpellNumber(L66,BB66)</f>
        <v>INR Zero Only</v>
      </c>
      <c r="IE66" s="32">
        <v>3</v>
      </c>
      <c r="IF66" s="32" t="s">
        <v>43</v>
      </c>
      <c r="IG66" s="32" t="s">
        <v>44</v>
      </c>
      <c r="IH66" s="32">
        <v>10</v>
      </c>
      <c r="II66" s="32" t="s">
        <v>37</v>
      </c>
    </row>
    <row r="67" spans="1:243" s="31" customFormat="1" ht="15">
      <c r="A67" s="69">
        <v>9.03</v>
      </c>
      <c r="B67" s="73" t="s">
        <v>107</v>
      </c>
      <c r="C67" s="19" t="s">
        <v>184</v>
      </c>
      <c r="D67" s="70">
        <v>4</v>
      </c>
      <c r="E67" s="69" t="s">
        <v>37</v>
      </c>
      <c r="F67" s="67">
        <v>10</v>
      </c>
      <c r="G67" s="33"/>
      <c r="H67" s="33"/>
      <c r="I67" s="20" t="s">
        <v>38</v>
      </c>
      <c r="J67" s="22">
        <f>IF(I67="Less(-)",-1,1)</f>
        <v>1</v>
      </c>
      <c r="K67" s="23" t="s">
        <v>48</v>
      </c>
      <c r="L67" s="23" t="s">
        <v>7</v>
      </c>
      <c r="M67" s="66"/>
      <c r="N67" s="34"/>
      <c r="O67" s="34"/>
      <c r="P67" s="35"/>
      <c r="Q67" s="34"/>
      <c r="R67" s="34"/>
      <c r="S67" s="36"/>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64">
        <f>total_amount_ba($B$2,$D$2,D67,F67,J67,K67,M67)</f>
        <v>0</v>
      </c>
      <c r="BB67" s="64">
        <f>BA67+SUM(N67:AZ67)</f>
        <v>0</v>
      </c>
      <c r="BC67" s="30" t="str">
        <f>SpellNumber(L67,BB67)</f>
        <v>INR Zero Only</v>
      </c>
      <c r="IE67" s="32">
        <v>1.01</v>
      </c>
      <c r="IF67" s="32" t="s">
        <v>39</v>
      </c>
      <c r="IG67" s="32" t="s">
        <v>35</v>
      </c>
      <c r="IH67" s="32">
        <v>123.223</v>
      </c>
      <c r="II67" s="32" t="s">
        <v>37</v>
      </c>
    </row>
    <row r="68" spans="1:243" s="31" customFormat="1" ht="15">
      <c r="A68" s="69">
        <v>10</v>
      </c>
      <c r="B68" s="73" t="s">
        <v>108</v>
      </c>
      <c r="C68" s="19" t="s">
        <v>185</v>
      </c>
      <c r="D68" s="71"/>
      <c r="E68" s="71"/>
      <c r="F68" s="20"/>
      <c r="G68" s="21"/>
      <c r="H68" s="21"/>
      <c r="I68" s="20"/>
      <c r="J68" s="22"/>
      <c r="K68" s="23"/>
      <c r="L68" s="23"/>
      <c r="M68" s="24"/>
      <c r="N68" s="25"/>
      <c r="O68" s="25"/>
      <c r="P68" s="26"/>
      <c r="Q68" s="25"/>
      <c r="R68" s="25"/>
      <c r="S68" s="27"/>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28"/>
      <c r="BB68" s="29"/>
      <c r="BC68" s="30"/>
      <c r="IE68" s="32">
        <v>1.02</v>
      </c>
      <c r="IF68" s="32" t="s">
        <v>40</v>
      </c>
      <c r="IG68" s="32" t="s">
        <v>41</v>
      </c>
      <c r="IH68" s="32">
        <v>213</v>
      </c>
      <c r="II68" s="32" t="s">
        <v>37</v>
      </c>
    </row>
    <row r="69" spans="1:243" s="31" customFormat="1" ht="75">
      <c r="A69" s="69">
        <v>10.01</v>
      </c>
      <c r="B69" s="68" t="s">
        <v>109</v>
      </c>
      <c r="C69" s="19" t="s">
        <v>186</v>
      </c>
      <c r="D69" s="71"/>
      <c r="E69" s="71"/>
      <c r="F69" s="20"/>
      <c r="G69" s="21"/>
      <c r="H69" s="21"/>
      <c r="I69" s="20"/>
      <c r="J69" s="22"/>
      <c r="K69" s="23"/>
      <c r="L69" s="23"/>
      <c r="M69" s="24"/>
      <c r="N69" s="25"/>
      <c r="O69" s="25"/>
      <c r="P69" s="26"/>
      <c r="Q69" s="25"/>
      <c r="R69" s="25"/>
      <c r="S69" s="27"/>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28"/>
      <c r="BB69" s="29"/>
      <c r="BC69" s="30"/>
      <c r="IE69" s="32">
        <v>1.02</v>
      </c>
      <c r="IF69" s="32" t="s">
        <v>40</v>
      </c>
      <c r="IG69" s="32" t="s">
        <v>41</v>
      </c>
      <c r="IH69" s="32">
        <v>213</v>
      </c>
      <c r="II69" s="32" t="s">
        <v>37</v>
      </c>
    </row>
    <row r="70" spans="1:243" s="31" customFormat="1" ht="15">
      <c r="A70" s="69">
        <v>10.02</v>
      </c>
      <c r="B70" s="73" t="s">
        <v>110</v>
      </c>
      <c r="C70" s="19" t="s">
        <v>187</v>
      </c>
      <c r="D70" s="70">
        <v>4</v>
      </c>
      <c r="E70" s="69" t="s">
        <v>37</v>
      </c>
      <c r="F70" s="67">
        <v>10</v>
      </c>
      <c r="G70" s="33"/>
      <c r="H70" s="33"/>
      <c r="I70" s="20" t="s">
        <v>38</v>
      </c>
      <c r="J70" s="22">
        <f aca="true" t="shared" si="4" ref="J70:J89">IF(I70="Less(-)",-1,1)</f>
        <v>1</v>
      </c>
      <c r="K70" s="23" t="s">
        <v>48</v>
      </c>
      <c r="L70" s="23" t="s">
        <v>7</v>
      </c>
      <c r="M70" s="66"/>
      <c r="N70" s="34"/>
      <c r="O70" s="34"/>
      <c r="P70" s="35"/>
      <c r="Q70" s="34"/>
      <c r="R70" s="34"/>
      <c r="S70" s="36"/>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64">
        <f aca="true" t="shared" si="5" ref="BA70:BA89">total_amount_ba($B$2,$D$2,D70,F70,J70,K70,M70)</f>
        <v>0</v>
      </c>
      <c r="BB70" s="64">
        <f aca="true" t="shared" si="6" ref="BB70:BB89">BA70+SUM(N70:AZ70)</f>
        <v>0</v>
      </c>
      <c r="BC70" s="30" t="str">
        <f aca="true" t="shared" si="7" ref="BC70:BC89">SpellNumber(L70,BB70)</f>
        <v>INR Zero Only</v>
      </c>
      <c r="IE70" s="32">
        <v>2</v>
      </c>
      <c r="IF70" s="32" t="s">
        <v>34</v>
      </c>
      <c r="IG70" s="32" t="s">
        <v>42</v>
      </c>
      <c r="IH70" s="32">
        <v>10</v>
      </c>
      <c r="II70" s="32" t="s">
        <v>37</v>
      </c>
    </row>
    <row r="71" spans="1:243" s="31" customFormat="1" ht="15">
      <c r="A71" s="69">
        <v>10.03</v>
      </c>
      <c r="B71" s="73" t="s">
        <v>111</v>
      </c>
      <c r="C71" s="19" t="s">
        <v>188</v>
      </c>
      <c r="D71" s="70">
        <v>3</v>
      </c>
      <c r="E71" s="69" t="s">
        <v>37</v>
      </c>
      <c r="F71" s="67">
        <v>10</v>
      </c>
      <c r="G71" s="33"/>
      <c r="H71" s="33"/>
      <c r="I71" s="20" t="s">
        <v>38</v>
      </c>
      <c r="J71" s="22">
        <f t="shared" si="4"/>
        <v>1</v>
      </c>
      <c r="K71" s="23" t="s">
        <v>48</v>
      </c>
      <c r="L71" s="23" t="s">
        <v>7</v>
      </c>
      <c r="M71" s="66"/>
      <c r="N71" s="34"/>
      <c r="O71" s="34"/>
      <c r="P71" s="35"/>
      <c r="Q71" s="34"/>
      <c r="R71" s="34"/>
      <c r="S71" s="36"/>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64">
        <f t="shared" si="5"/>
        <v>0</v>
      </c>
      <c r="BB71" s="64">
        <f t="shared" si="6"/>
        <v>0</v>
      </c>
      <c r="BC71" s="30" t="str">
        <f t="shared" si="7"/>
        <v>INR Zero Only</v>
      </c>
      <c r="IE71" s="32">
        <v>3</v>
      </c>
      <c r="IF71" s="32" t="s">
        <v>43</v>
      </c>
      <c r="IG71" s="32" t="s">
        <v>44</v>
      </c>
      <c r="IH71" s="32">
        <v>10</v>
      </c>
      <c r="II71" s="32" t="s">
        <v>37</v>
      </c>
    </row>
    <row r="72" spans="1:243" s="31" customFormat="1" ht="15">
      <c r="A72" s="69">
        <v>10.04</v>
      </c>
      <c r="B72" s="73" t="s">
        <v>112</v>
      </c>
      <c r="C72" s="19" t="s">
        <v>189</v>
      </c>
      <c r="D72" s="70">
        <v>7</v>
      </c>
      <c r="E72" s="69" t="s">
        <v>37</v>
      </c>
      <c r="F72" s="67">
        <v>10</v>
      </c>
      <c r="G72" s="33"/>
      <c r="H72" s="33"/>
      <c r="I72" s="20" t="s">
        <v>38</v>
      </c>
      <c r="J72" s="22">
        <f t="shared" si="4"/>
        <v>1</v>
      </c>
      <c r="K72" s="23" t="s">
        <v>48</v>
      </c>
      <c r="L72" s="23" t="s">
        <v>7</v>
      </c>
      <c r="M72" s="66"/>
      <c r="N72" s="34"/>
      <c r="O72" s="34"/>
      <c r="P72" s="35"/>
      <c r="Q72" s="34"/>
      <c r="R72" s="34"/>
      <c r="S72" s="36"/>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64">
        <f t="shared" si="5"/>
        <v>0</v>
      </c>
      <c r="BB72" s="64">
        <f t="shared" si="6"/>
        <v>0</v>
      </c>
      <c r="BC72" s="30" t="str">
        <f t="shared" si="7"/>
        <v>INR Zero Only</v>
      </c>
      <c r="IE72" s="32">
        <v>1.01</v>
      </c>
      <c r="IF72" s="32" t="s">
        <v>39</v>
      </c>
      <c r="IG72" s="32" t="s">
        <v>35</v>
      </c>
      <c r="IH72" s="32">
        <v>123.223</v>
      </c>
      <c r="II72" s="32" t="s">
        <v>37</v>
      </c>
    </row>
    <row r="73" spans="1:243" s="31" customFormat="1" ht="15">
      <c r="A73" s="69">
        <v>10.05</v>
      </c>
      <c r="B73" s="73" t="s">
        <v>113</v>
      </c>
      <c r="C73" s="19" t="s">
        <v>190</v>
      </c>
      <c r="D73" s="70">
        <v>1</v>
      </c>
      <c r="E73" s="69" t="s">
        <v>37</v>
      </c>
      <c r="F73" s="67">
        <v>10</v>
      </c>
      <c r="G73" s="33"/>
      <c r="H73" s="33"/>
      <c r="I73" s="20" t="s">
        <v>38</v>
      </c>
      <c r="J73" s="22">
        <f t="shared" si="4"/>
        <v>1</v>
      </c>
      <c r="K73" s="23" t="s">
        <v>48</v>
      </c>
      <c r="L73" s="23" t="s">
        <v>7</v>
      </c>
      <c r="M73" s="66"/>
      <c r="N73" s="34"/>
      <c r="O73" s="34"/>
      <c r="P73" s="35"/>
      <c r="Q73" s="34"/>
      <c r="R73" s="34"/>
      <c r="S73" s="36"/>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8"/>
      <c r="AV73" s="37"/>
      <c r="AW73" s="37"/>
      <c r="AX73" s="37"/>
      <c r="AY73" s="37"/>
      <c r="AZ73" s="37"/>
      <c r="BA73" s="64">
        <f t="shared" si="5"/>
        <v>0</v>
      </c>
      <c r="BB73" s="64">
        <f t="shared" si="6"/>
        <v>0</v>
      </c>
      <c r="BC73" s="30" t="str">
        <f t="shared" si="7"/>
        <v>INR Zero Only</v>
      </c>
      <c r="IE73" s="32">
        <v>1.02</v>
      </c>
      <c r="IF73" s="32" t="s">
        <v>40</v>
      </c>
      <c r="IG73" s="32" t="s">
        <v>41</v>
      </c>
      <c r="IH73" s="32">
        <v>213</v>
      </c>
      <c r="II73" s="32" t="s">
        <v>37</v>
      </c>
    </row>
    <row r="74" spans="1:243" s="31" customFormat="1" ht="15">
      <c r="A74" s="69">
        <v>10.06</v>
      </c>
      <c r="B74" s="73" t="s">
        <v>114</v>
      </c>
      <c r="C74" s="19" t="s">
        <v>191</v>
      </c>
      <c r="D74" s="70">
        <v>7</v>
      </c>
      <c r="E74" s="69" t="s">
        <v>37</v>
      </c>
      <c r="F74" s="67">
        <v>10</v>
      </c>
      <c r="G74" s="33"/>
      <c r="H74" s="33"/>
      <c r="I74" s="20" t="s">
        <v>38</v>
      </c>
      <c r="J74" s="22">
        <f t="shared" si="4"/>
        <v>1</v>
      </c>
      <c r="K74" s="23" t="s">
        <v>48</v>
      </c>
      <c r="L74" s="23" t="s">
        <v>7</v>
      </c>
      <c r="M74" s="66"/>
      <c r="N74" s="34"/>
      <c r="O74" s="34"/>
      <c r="P74" s="35"/>
      <c r="Q74" s="34"/>
      <c r="R74" s="34"/>
      <c r="S74" s="36"/>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64">
        <f t="shared" si="5"/>
        <v>0</v>
      </c>
      <c r="BB74" s="64">
        <f t="shared" si="6"/>
        <v>0</v>
      </c>
      <c r="BC74" s="30" t="str">
        <f t="shared" si="7"/>
        <v>INR Zero Only</v>
      </c>
      <c r="IE74" s="32">
        <v>2</v>
      </c>
      <c r="IF74" s="32" t="s">
        <v>34</v>
      </c>
      <c r="IG74" s="32" t="s">
        <v>42</v>
      </c>
      <c r="IH74" s="32">
        <v>10</v>
      </c>
      <c r="II74" s="32" t="s">
        <v>37</v>
      </c>
    </row>
    <row r="75" spans="1:243" s="31" customFormat="1" ht="15">
      <c r="A75" s="69">
        <v>10.07</v>
      </c>
      <c r="B75" s="73" t="s">
        <v>115</v>
      </c>
      <c r="C75" s="19" t="s">
        <v>192</v>
      </c>
      <c r="D75" s="70">
        <v>2</v>
      </c>
      <c r="E75" s="69" t="s">
        <v>37</v>
      </c>
      <c r="F75" s="67">
        <v>10</v>
      </c>
      <c r="G75" s="33"/>
      <c r="H75" s="33"/>
      <c r="I75" s="20" t="s">
        <v>38</v>
      </c>
      <c r="J75" s="22">
        <f t="shared" si="4"/>
        <v>1</v>
      </c>
      <c r="K75" s="23" t="s">
        <v>48</v>
      </c>
      <c r="L75" s="23" t="s">
        <v>7</v>
      </c>
      <c r="M75" s="66"/>
      <c r="N75" s="34"/>
      <c r="O75" s="34"/>
      <c r="P75" s="35"/>
      <c r="Q75" s="34"/>
      <c r="R75" s="34"/>
      <c r="S75" s="36"/>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64">
        <f t="shared" si="5"/>
        <v>0</v>
      </c>
      <c r="BB75" s="64">
        <f t="shared" si="6"/>
        <v>0</v>
      </c>
      <c r="BC75" s="30" t="str">
        <f t="shared" si="7"/>
        <v>INR Zero Only</v>
      </c>
      <c r="IE75" s="32">
        <v>3</v>
      </c>
      <c r="IF75" s="32" t="s">
        <v>43</v>
      </c>
      <c r="IG75" s="32" t="s">
        <v>44</v>
      </c>
      <c r="IH75" s="32">
        <v>10</v>
      </c>
      <c r="II75" s="32" t="s">
        <v>37</v>
      </c>
    </row>
    <row r="76" spans="1:243" s="31" customFormat="1" ht="15">
      <c r="A76" s="69">
        <v>11</v>
      </c>
      <c r="B76" s="73" t="s">
        <v>116</v>
      </c>
      <c r="C76" s="19" t="s">
        <v>193</v>
      </c>
      <c r="D76" s="71"/>
      <c r="E76" s="71"/>
      <c r="F76" s="20"/>
      <c r="G76" s="21"/>
      <c r="H76" s="21"/>
      <c r="I76" s="20"/>
      <c r="J76" s="22"/>
      <c r="K76" s="23"/>
      <c r="L76" s="23"/>
      <c r="M76" s="24"/>
      <c r="N76" s="25"/>
      <c r="O76" s="25"/>
      <c r="P76" s="26"/>
      <c r="Q76" s="25"/>
      <c r="R76" s="25"/>
      <c r="S76" s="27"/>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28"/>
      <c r="BB76" s="29"/>
      <c r="BC76" s="30"/>
      <c r="IE76" s="32">
        <v>1.01</v>
      </c>
      <c r="IF76" s="32" t="s">
        <v>39</v>
      </c>
      <c r="IG76" s="32" t="s">
        <v>35</v>
      </c>
      <c r="IH76" s="32">
        <v>123.223</v>
      </c>
      <c r="II76" s="32" t="s">
        <v>37</v>
      </c>
    </row>
    <row r="77" spans="1:243" s="31" customFormat="1" ht="60">
      <c r="A77" s="69">
        <v>11.01</v>
      </c>
      <c r="B77" s="68" t="s">
        <v>117</v>
      </c>
      <c r="C77" s="19" t="s">
        <v>194</v>
      </c>
      <c r="D77" s="71"/>
      <c r="E77" s="71"/>
      <c r="F77" s="20"/>
      <c r="G77" s="21"/>
      <c r="H77" s="21"/>
      <c r="I77" s="20"/>
      <c r="J77" s="22"/>
      <c r="K77" s="23"/>
      <c r="L77" s="23"/>
      <c r="M77" s="24"/>
      <c r="N77" s="25"/>
      <c r="O77" s="25"/>
      <c r="P77" s="26"/>
      <c r="Q77" s="25"/>
      <c r="R77" s="25"/>
      <c r="S77" s="27"/>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28"/>
      <c r="BB77" s="29"/>
      <c r="BC77" s="30"/>
      <c r="IE77" s="32">
        <v>1.02</v>
      </c>
      <c r="IF77" s="32" t="s">
        <v>40</v>
      </c>
      <c r="IG77" s="32" t="s">
        <v>41</v>
      </c>
      <c r="IH77" s="32">
        <v>213</v>
      </c>
      <c r="II77" s="32" t="s">
        <v>37</v>
      </c>
    </row>
    <row r="78" spans="1:243" s="31" customFormat="1" ht="15">
      <c r="A78" s="69">
        <v>11.02</v>
      </c>
      <c r="B78" s="73" t="s">
        <v>118</v>
      </c>
      <c r="C78" s="19" t="s">
        <v>195</v>
      </c>
      <c r="D78" s="70">
        <v>1</v>
      </c>
      <c r="E78" s="69" t="s">
        <v>37</v>
      </c>
      <c r="F78" s="67">
        <v>100</v>
      </c>
      <c r="G78" s="33"/>
      <c r="H78" s="33"/>
      <c r="I78" s="20" t="s">
        <v>38</v>
      </c>
      <c r="J78" s="22">
        <f t="shared" si="4"/>
        <v>1</v>
      </c>
      <c r="K78" s="23" t="s">
        <v>48</v>
      </c>
      <c r="L78" s="23" t="s">
        <v>7</v>
      </c>
      <c r="M78" s="66"/>
      <c r="N78" s="34"/>
      <c r="O78" s="34"/>
      <c r="P78" s="35"/>
      <c r="Q78" s="34"/>
      <c r="R78" s="34"/>
      <c r="S78" s="36"/>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64">
        <f t="shared" si="5"/>
        <v>0</v>
      </c>
      <c r="BB78" s="64">
        <f t="shared" si="6"/>
        <v>0</v>
      </c>
      <c r="BC78" s="30" t="str">
        <f t="shared" si="7"/>
        <v>INR Zero Only</v>
      </c>
      <c r="IE78" s="32">
        <v>1.02</v>
      </c>
      <c r="IF78" s="32" t="s">
        <v>40</v>
      </c>
      <c r="IG78" s="32" t="s">
        <v>41</v>
      </c>
      <c r="IH78" s="32">
        <v>213</v>
      </c>
      <c r="II78" s="32" t="s">
        <v>37</v>
      </c>
    </row>
    <row r="79" spans="1:243" s="31" customFormat="1" ht="15">
      <c r="A79" s="69">
        <v>11.03</v>
      </c>
      <c r="B79" s="73" t="s">
        <v>119</v>
      </c>
      <c r="C79" s="19" t="s">
        <v>196</v>
      </c>
      <c r="D79" s="70">
        <v>7</v>
      </c>
      <c r="E79" s="69" t="s">
        <v>37</v>
      </c>
      <c r="F79" s="67">
        <v>10</v>
      </c>
      <c r="G79" s="33"/>
      <c r="H79" s="33"/>
      <c r="I79" s="20" t="s">
        <v>38</v>
      </c>
      <c r="J79" s="22">
        <f t="shared" si="4"/>
        <v>1</v>
      </c>
      <c r="K79" s="23" t="s">
        <v>48</v>
      </c>
      <c r="L79" s="23" t="s">
        <v>7</v>
      </c>
      <c r="M79" s="66"/>
      <c r="N79" s="34"/>
      <c r="O79" s="34"/>
      <c r="P79" s="35"/>
      <c r="Q79" s="34"/>
      <c r="R79" s="34"/>
      <c r="S79" s="36"/>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64">
        <f t="shared" si="5"/>
        <v>0</v>
      </c>
      <c r="BB79" s="64">
        <f t="shared" si="6"/>
        <v>0</v>
      </c>
      <c r="BC79" s="30" t="str">
        <f t="shared" si="7"/>
        <v>INR Zero Only</v>
      </c>
      <c r="IE79" s="32">
        <v>2</v>
      </c>
      <c r="IF79" s="32" t="s">
        <v>34</v>
      </c>
      <c r="IG79" s="32" t="s">
        <v>42</v>
      </c>
      <c r="IH79" s="32">
        <v>10</v>
      </c>
      <c r="II79" s="32" t="s">
        <v>37</v>
      </c>
    </row>
    <row r="80" spans="1:243" s="31" customFormat="1" ht="15">
      <c r="A80" s="69">
        <v>12</v>
      </c>
      <c r="B80" s="73" t="s">
        <v>120</v>
      </c>
      <c r="C80" s="19" t="s">
        <v>197</v>
      </c>
      <c r="D80" s="71"/>
      <c r="E80" s="71"/>
      <c r="F80" s="20"/>
      <c r="G80" s="21"/>
      <c r="H80" s="21"/>
      <c r="I80" s="20"/>
      <c r="J80" s="22"/>
      <c r="K80" s="23"/>
      <c r="L80" s="23"/>
      <c r="M80" s="24"/>
      <c r="N80" s="25"/>
      <c r="O80" s="25"/>
      <c r="P80" s="26"/>
      <c r="Q80" s="25"/>
      <c r="R80" s="25"/>
      <c r="S80" s="27"/>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28"/>
      <c r="BB80" s="29"/>
      <c r="BC80" s="30"/>
      <c r="IE80" s="32">
        <v>3</v>
      </c>
      <c r="IF80" s="32" t="s">
        <v>43</v>
      </c>
      <c r="IG80" s="32" t="s">
        <v>44</v>
      </c>
      <c r="IH80" s="32">
        <v>10</v>
      </c>
      <c r="II80" s="32" t="s">
        <v>37</v>
      </c>
    </row>
    <row r="81" spans="1:243" s="31" customFormat="1" ht="94.5" customHeight="1">
      <c r="A81" s="69">
        <v>12.01</v>
      </c>
      <c r="B81" s="74" t="s">
        <v>121</v>
      </c>
      <c r="C81" s="19" t="s">
        <v>198</v>
      </c>
      <c r="D81" s="71"/>
      <c r="E81" s="71"/>
      <c r="F81" s="20"/>
      <c r="G81" s="21"/>
      <c r="H81" s="21"/>
      <c r="I81" s="20"/>
      <c r="J81" s="22"/>
      <c r="K81" s="23"/>
      <c r="L81" s="23"/>
      <c r="M81" s="24"/>
      <c r="N81" s="25"/>
      <c r="O81" s="25"/>
      <c r="P81" s="26"/>
      <c r="Q81" s="25"/>
      <c r="R81" s="25"/>
      <c r="S81" s="27"/>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28"/>
      <c r="BB81" s="29"/>
      <c r="BC81" s="30"/>
      <c r="IE81" s="32">
        <v>1.01</v>
      </c>
      <c r="IF81" s="32" t="s">
        <v>39</v>
      </c>
      <c r="IG81" s="32" t="s">
        <v>35</v>
      </c>
      <c r="IH81" s="32">
        <v>123.223</v>
      </c>
      <c r="II81" s="32" t="s">
        <v>37</v>
      </c>
    </row>
    <row r="82" spans="1:243" s="31" customFormat="1" ht="15">
      <c r="A82" s="69">
        <v>12.02</v>
      </c>
      <c r="B82" s="74" t="s">
        <v>122</v>
      </c>
      <c r="C82" s="19" t="s">
        <v>199</v>
      </c>
      <c r="D82" s="70">
        <v>55</v>
      </c>
      <c r="E82" s="69" t="s">
        <v>210</v>
      </c>
      <c r="F82" s="67">
        <v>10</v>
      </c>
      <c r="G82" s="33"/>
      <c r="H82" s="33"/>
      <c r="I82" s="20" t="s">
        <v>38</v>
      </c>
      <c r="J82" s="22">
        <f t="shared" si="4"/>
        <v>1</v>
      </c>
      <c r="K82" s="23" t="s">
        <v>48</v>
      </c>
      <c r="L82" s="23" t="s">
        <v>7</v>
      </c>
      <c r="M82" s="66"/>
      <c r="N82" s="34"/>
      <c r="O82" s="34"/>
      <c r="P82" s="35"/>
      <c r="Q82" s="34"/>
      <c r="R82" s="34"/>
      <c r="S82" s="36"/>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8"/>
      <c r="AV82" s="37"/>
      <c r="AW82" s="37"/>
      <c r="AX82" s="37"/>
      <c r="AY82" s="37"/>
      <c r="AZ82" s="37"/>
      <c r="BA82" s="64">
        <f t="shared" si="5"/>
        <v>0</v>
      </c>
      <c r="BB82" s="64">
        <f t="shared" si="6"/>
        <v>0</v>
      </c>
      <c r="BC82" s="30" t="str">
        <f t="shared" si="7"/>
        <v>INR Zero Only</v>
      </c>
      <c r="IE82" s="32">
        <v>1.02</v>
      </c>
      <c r="IF82" s="32" t="s">
        <v>40</v>
      </c>
      <c r="IG82" s="32" t="s">
        <v>41</v>
      </c>
      <c r="IH82" s="32">
        <v>213</v>
      </c>
      <c r="II82" s="32" t="s">
        <v>37</v>
      </c>
    </row>
    <row r="83" spans="1:243" s="31" customFormat="1" ht="15">
      <c r="A83" s="69">
        <v>12.03</v>
      </c>
      <c r="B83" s="74" t="s">
        <v>123</v>
      </c>
      <c r="C83" s="19" t="s">
        <v>200</v>
      </c>
      <c r="D83" s="70">
        <v>100</v>
      </c>
      <c r="E83" s="69" t="s">
        <v>210</v>
      </c>
      <c r="F83" s="67">
        <v>10</v>
      </c>
      <c r="G83" s="33"/>
      <c r="H83" s="33"/>
      <c r="I83" s="20" t="s">
        <v>38</v>
      </c>
      <c r="J83" s="22">
        <f t="shared" si="4"/>
        <v>1</v>
      </c>
      <c r="K83" s="23" t="s">
        <v>48</v>
      </c>
      <c r="L83" s="23" t="s">
        <v>7</v>
      </c>
      <c r="M83" s="66"/>
      <c r="N83" s="34"/>
      <c r="O83" s="34"/>
      <c r="P83" s="35"/>
      <c r="Q83" s="34"/>
      <c r="R83" s="34"/>
      <c r="S83" s="36"/>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64">
        <f t="shared" si="5"/>
        <v>0</v>
      </c>
      <c r="BB83" s="64">
        <f t="shared" si="6"/>
        <v>0</v>
      </c>
      <c r="BC83" s="30" t="str">
        <f t="shared" si="7"/>
        <v>INR Zero Only</v>
      </c>
      <c r="IE83" s="32">
        <v>2</v>
      </c>
      <c r="IF83" s="32" t="s">
        <v>34</v>
      </c>
      <c r="IG83" s="32" t="s">
        <v>42</v>
      </c>
      <c r="IH83" s="32">
        <v>10</v>
      </c>
      <c r="II83" s="32" t="s">
        <v>37</v>
      </c>
    </row>
    <row r="84" spans="1:243" s="31" customFormat="1" ht="15">
      <c r="A84" s="69">
        <v>12.04</v>
      </c>
      <c r="B84" s="74" t="s">
        <v>124</v>
      </c>
      <c r="C84" s="19" t="s">
        <v>201</v>
      </c>
      <c r="D84" s="70">
        <v>325</v>
      </c>
      <c r="E84" s="69" t="s">
        <v>210</v>
      </c>
      <c r="F84" s="67">
        <v>10</v>
      </c>
      <c r="G84" s="33"/>
      <c r="H84" s="33"/>
      <c r="I84" s="20" t="s">
        <v>38</v>
      </c>
      <c r="J84" s="22">
        <f t="shared" si="4"/>
        <v>1</v>
      </c>
      <c r="K84" s="23" t="s">
        <v>48</v>
      </c>
      <c r="L84" s="23" t="s">
        <v>7</v>
      </c>
      <c r="M84" s="66"/>
      <c r="N84" s="34"/>
      <c r="O84" s="34"/>
      <c r="P84" s="35"/>
      <c r="Q84" s="34"/>
      <c r="R84" s="34"/>
      <c r="S84" s="36"/>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64">
        <f t="shared" si="5"/>
        <v>0</v>
      </c>
      <c r="BB84" s="64">
        <f t="shared" si="6"/>
        <v>0</v>
      </c>
      <c r="BC84" s="30" t="str">
        <f t="shared" si="7"/>
        <v>INR Zero Only</v>
      </c>
      <c r="IE84" s="32">
        <v>3</v>
      </c>
      <c r="IF84" s="32" t="s">
        <v>43</v>
      </c>
      <c r="IG84" s="32" t="s">
        <v>44</v>
      </c>
      <c r="IH84" s="32">
        <v>10</v>
      </c>
      <c r="II84" s="32" t="s">
        <v>37</v>
      </c>
    </row>
    <row r="85" spans="1:243" s="31" customFormat="1" ht="15">
      <c r="A85" s="69">
        <v>12.05</v>
      </c>
      <c r="B85" s="74" t="s">
        <v>125</v>
      </c>
      <c r="C85" s="19" t="s">
        <v>202</v>
      </c>
      <c r="D85" s="70">
        <v>480</v>
      </c>
      <c r="E85" s="69" t="s">
        <v>210</v>
      </c>
      <c r="F85" s="67">
        <v>10</v>
      </c>
      <c r="G85" s="33"/>
      <c r="H85" s="33"/>
      <c r="I85" s="20" t="s">
        <v>38</v>
      </c>
      <c r="J85" s="22">
        <f t="shared" si="4"/>
        <v>1</v>
      </c>
      <c r="K85" s="23" t="s">
        <v>48</v>
      </c>
      <c r="L85" s="23" t="s">
        <v>7</v>
      </c>
      <c r="M85" s="66"/>
      <c r="N85" s="34"/>
      <c r="O85" s="34"/>
      <c r="P85" s="35"/>
      <c r="Q85" s="34"/>
      <c r="R85" s="34"/>
      <c r="S85" s="36"/>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64">
        <f t="shared" si="5"/>
        <v>0</v>
      </c>
      <c r="BB85" s="64">
        <f t="shared" si="6"/>
        <v>0</v>
      </c>
      <c r="BC85" s="30" t="str">
        <f t="shared" si="7"/>
        <v>INR Zero Only</v>
      </c>
      <c r="IE85" s="32">
        <v>1.01</v>
      </c>
      <c r="IF85" s="32" t="s">
        <v>39</v>
      </c>
      <c r="IG85" s="32" t="s">
        <v>35</v>
      </c>
      <c r="IH85" s="32">
        <v>123.223</v>
      </c>
      <c r="II85" s="32" t="s">
        <v>37</v>
      </c>
    </row>
    <row r="86" spans="1:243" s="31" customFormat="1" ht="45">
      <c r="A86" s="69">
        <v>13</v>
      </c>
      <c r="B86" s="74" t="s">
        <v>126</v>
      </c>
      <c r="C86" s="19" t="s">
        <v>203</v>
      </c>
      <c r="D86" s="71"/>
      <c r="E86" s="71"/>
      <c r="F86" s="20"/>
      <c r="G86" s="21"/>
      <c r="H86" s="21"/>
      <c r="I86" s="20"/>
      <c r="J86" s="22"/>
      <c r="K86" s="23"/>
      <c r="L86" s="23"/>
      <c r="M86" s="24"/>
      <c r="N86" s="25"/>
      <c r="O86" s="25"/>
      <c r="P86" s="26"/>
      <c r="Q86" s="25"/>
      <c r="R86" s="25"/>
      <c r="S86" s="27"/>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28"/>
      <c r="BB86" s="29"/>
      <c r="BC86" s="30"/>
      <c r="IE86" s="32">
        <v>1.02</v>
      </c>
      <c r="IF86" s="32" t="s">
        <v>40</v>
      </c>
      <c r="IG86" s="32" t="s">
        <v>41</v>
      </c>
      <c r="IH86" s="32">
        <v>213</v>
      </c>
      <c r="II86" s="32" t="s">
        <v>37</v>
      </c>
    </row>
    <row r="87" spans="1:243" s="31" customFormat="1" ht="15">
      <c r="A87" s="69">
        <v>13.01</v>
      </c>
      <c r="B87" s="74" t="s">
        <v>127</v>
      </c>
      <c r="C87" s="19" t="s">
        <v>204</v>
      </c>
      <c r="D87" s="70">
        <v>10</v>
      </c>
      <c r="E87" s="69" t="s">
        <v>210</v>
      </c>
      <c r="F87" s="67">
        <v>100</v>
      </c>
      <c r="G87" s="33"/>
      <c r="H87" s="33"/>
      <c r="I87" s="20" t="s">
        <v>38</v>
      </c>
      <c r="J87" s="22">
        <f t="shared" si="4"/>
        <v>1</v>
      </c>
      <c r="K87" s="23" t="s">
        <v>48</v>
      </c>
      <c r="L87" s="23" t="s">
        <v>7</v>
      </c>
      <c r="M87" s="66"/>
      <c r="N87" s="34"/>
      <c r="O87" s="34"/>
      <c r="P87" s="35"/>
      <c r="Q87" s="34"/>
      <c r="R87" s="34"/>
      <c r="S87" s="36"/>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64">
        <f t="shared" si="5"/>
        <v>0</v>
      </c>
      <c r="BB87" s="64">
        <f t="shared" si="6"/>
        <v>0</v>
      </c>
      <c r="BC87" s="30" t="str">
        <f t="shared" si="7"/>
        <v>INR Zero Only</v>
      </c>
      <c r="IE87" s="32">
        <v>1.02</v>
      </c>
      <c r="IF87" s="32" t="s">
        <v>40</v>
      </c>
      <c r="IG87" s="32" t="s">
        <v>41</v>
      </c>
      <c r="IH87" s="32">
        <v>213</v>
      </c>
      <c r="II87" s="32" t="s">
        <v>37</v>
      </c>
    </row>
    <row r="88" spans="1:243" s="31" customFormat="1" ht="15">
      <c r="A88" s="69">
        <v>13.02</v>
      </c>
      <c r="B88" s="74" t="s">
        <v>128</v>
      </c>
      <c r="C88" s="19" t="s">
        <v>205</v>
      </c>
      <c r="D88" s="70">
        <v>425</v>
      </c>
      <c r="E88" s="69" t="s">
        <v>210</v>
      </c>
      <c r="F88" s="67">
        <v>10</v>
      </c>
      <c r="G88" s="33"/>
      <c r="H88" s="33"/>
      <c r="I88" s="20" t="s">
        <v>38</v>
      </c>
      <c r="J88" s="22">
        <f t="shared" si="4"/>
        <v>1</v>
      </c>
      <c r="K88" s="23" t="s">
        <v>48</v>
      </c>
      <c r="L88" s="23" t="s">
        <v>7</v>
      </c>
      <c r="M88" s="66"/>
      <c r="N88" s="34"/>
      <c r="O88" s="34"/>
      <c r="P88" s="35"/>
      <c r="Q88" s="34"/>
      <c r="R88" s="34"/>
      <c r="S88" s="36"/>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64">
        <f t="shared" si="5"/>
        <v>0</v>
      </c>
      <c r="BB88" s="64">
        <f t="shared" si="6"/>
        <v>0</v>
      </c>
      <c r="BC88" s="30" t="str">
        <f t="shared" si="7"/>
        <v>INR Zero Only</v>
      </c>
      <c r="IE88" s="32">
        <v>2</v>
      </c>
      <c r="IF88" s="32" t="s">
        <v>34</v>
      </c>
      <c r="IG88" s="32" t="s">
        <v>42</v>
      </c>
      <c r="IH88" s="32">
        <v>10</v>
      </c>
      <c r="II88" s="32" t="s">
        <v>37</v>
      </c>
    </row>
    <row r="89" spans="1:243" s="31" customFormat="1" ht="141.75" customHeight="1">
      <c r="A89" s="69">
        <v>13.03</v>
      </c>
      <c r="B89" s="74" t="s">
        <v>129</v>
      </c>
      <c r="C89" s="19" t="s">
        <v>206</v>
      </c>
      <c r="D89" s="70">
        <v>100</v>
      </c>
      <c r="E89" s="69" t="s">
        <v>211</v>
      </c>
      <c r="F89" s="67">
        <v>10</v>
      </c>
      <c r="G89" s="33"/>
      <c r="H89" s="33"/>
      <c r="I89" s="20" t="s">
        <v>38</v>
      </c>
      <c r="J89" s="22">
        <f t="shared" si="4"/>
        <v>1</v>
      </c>
      <c r="K89" s="23" t="s">
        <v>48</v>
      </c>
      <c r="L89" s="23" t="s">
        <v>7</v>
      </c>
      <c r="M89" s="66"/>
      <c r="N89" s="34"/>
      <c r="O89" s="34"/>
      <c r="P89" s="35"/>
      <c r="Q89" s="34"/>
      <c r="R89" s="34"/>
      <c r="S89" s="36"/>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64">
        <f t="shared" si="5"/>
        <v>0</v>
      </c>
      <c r="BB89" s="64">
        <f t="shared" si="6"/>
        <v>0</v>
      </c>
      <c r="BC89" s="30" t="str">
        <f t="shared" si="7"/>
        <v>INR Zero Only</v>
      </c>
      <c r="IE89" s="32">
        <v>3</v>
      </c>
      <c r="IF89" s="32" t="s">
        <v>43</v>
      </c>
      <c r="IG89" s="32" t="s">
        <v>44</v>
      </c>
      <c r="IH89" s="32">
        <v>10</v>
      </c>
      <c r="II89" s="32" t="s">
        <v>37</v>
      </c>
    </row>
    <row r="90" spans="1:243" s="31" customFormat="1" ht="33" customHeight="1">
      <c r="A90" s="39" t="s">
        <v>46</v>
      </c>
      <c r="B90" s="40"/>
      <c r="C90" s="41"/>
      <c r="D90" s="42"/>
      <c r="E90" s="42"/>
      <c r="F90" s="42"/>
      <c r="G90" s="42"/>
      <c r="H90" s="43"/>
      <c r="I90" s="43"/>
      <c r="J90" s="43"/>
      <c r="K90" s="43"/>
      <c r="L90" s="44"/>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65">
        <f>SUM(BA13:BA89)</f>
        <v>0</v>
      </c>
      <c r="BB90" s="65">
        <f>SUM(BB13:BB89)</f>
        <v>0</v>
      </c>
      <c r="BC90" s="30" t="str">
        <f>SpellNumber($E$2,BB90)</f>
        <v>INR Zero Only</v>
      </c>
      <c r="IE90" s="32">
        <v>4</v>
      </c>
      <c r="IF90" s="32" t="s">
        <v>40</v>
      </c>
      <c r="IG90" s="32" t="s">
        <v>45</v>
      </c>
      <c r="IH90" s="32">
        <v>10</v>
      </c>
      <c r="II90" s="32" t="s">
        <v>37</v>
      </c>
    </row>
    <row r="91" spans="1:243" s="55" customFormat="1" ht="39" customHeight="1" hidden="1">
      <c r="A91" s="40" t="s">
        <v>50</v>
      </c>
      <c r="B91" s="46"/>
      <c r="C91" s="47"/>
      <c r="D91" s="48"/>
      <c r="E91" s="49" t="s">
        <v>47</v>
      </c>
      <c r="F91" s="62"/>
      <c r="G91" s="50"/>
      <c r="H91" s="51"/>
      <c r="I91" s="51"/>
      <c r="J91" s="51"/>
      <c r="K91" s="52"/>
      <c r="L91" s="53"/>
      <c r="M91" s="54"/>
      <c r="O91" s="31"/>
      <c r="P91" s="31"/>
      <c r="Q91" s="31"/>
      <c r="R91" s="31"/>
      <c r="S91" s="31"/>
      <c r="BA91" s="60">
        <f>IF(ISBLANK(F91),0,IF(E91="Excess (+)",ROUND(BA90+(BA90*F91),2),IF(E91="Less (-)",ROUND(BA90+(BA90*F91*(-1)),2),0)))</f>
        <v>0</v>
      </c>
      <c r="BB91" s="61">
        <f>ROUND(BA91,0)</f>
        <v>0</v>
      </c>
      <c r="BC91" s="30" t="str">
        <f>SpellNumber(L91,BB91)</f>
        <v> Zero Only</v>
      </c>
      <c r="IE91" s="56"/>
      <c r="IF91" s="56"/>
      <c r="IG91" s="56"/>
      <c r="IH91" s="56"/>
      <c r="II91" s="56"/>
    </row>
    <row r="92" spans="1:243" s="55" customFormat="1" ht="51" customHeight="1">
      <c r="A92" s="39" t="s">
        <v>49</v>
      </c>
      <c r="B92" s="39"/>
      <c r="C92" s="87" t="str">
        <f>SpellNumber($E$2,BB90)</f>
        <v>INR Zero Only</v>
      </c>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9"/>
      <c r="IE92" s="56"/>
      <c r="IF92" s="56"/>
      <c r="IG92" s="56"/>
      <c r="IH92" s="56"/>
      <c r="II92" s="56"/>
    </row>
    <row r="93" spans="3:243" s="14" customFormat="1" ht="15">
      <c r="C93" s="57"/>
      <c r="D93" s="57"/>
      <c r="E93" s="57"/>
      <c r="F93" s="57"/>
      <c r="G93" s="57"/>
      <c r="H93" s="57"/>
      <c r="I93" s="57"/>
      <c r="J93" s="57"/>
      <c r="K93" s="57"/>
      <c r="L93" s="57"/>
      <c r="M93" s="57"/>
      <c r="O93" s="57"/>
      <c r="BA93" s="57"/>
      <c r="BC93" s="57"/>
      <c r="IE93" s="15"/>
      <c r="IF93" s="15"/>
      <c r="IG93" s="15"/>
      <c r="IH93" s="15"/>
      <c r="II93" s="15"/>
    </row>
  </sheetData>
  <sheetProtection password="EEC8" sheet="1" selectLockedCells="1"/>
  <mergeCells count="8">
    <mergeCell ref="A9:BC9"/>
    <mergeCell ref="C92:BC92"/>
    <mergeCell ref="A1:L1"/>
    <mergeCell ref="A4:BC4"/>
    <mergeCell ref="A5:BC5"/>
    <mergeCell ref="A6:BC6"/>
    <mergeCell ref="A7:BC7"/>
    <mergeCell ref="B8:BC8"/>
  </mergeCells>
  <dataValidations count="22">
    <dataValidation type="list" allowBlank="1" showInputMessage="1" showErrorMessage="1" sqref="L78 L79 L80 L81 L82 L83 L84 L85 L86 L87 L88 L13 L14 L15 L16 L17 L18 L19 L20 L21 L22 L23 L24 L25 L26 L27 L28 L29 L30 L31 L32 L33 L34 L35 L36 L37 L38 L39 L40 L41 L42 L43 L44 L45 L46 L47 L48 L49 L50 L51 L52 L53 L54 L55 L56 L57 L58 L59 L60 L61 L62 L63 L64 L65 L66 L67 L68 L69 L70 L71 L72 L73 L74 L75 L76 L77 L89">
      <formula1>"INR"</formula1>
    </dataValidation>
    <dataValidation allowBlank="1" showInputMessage="1" showErrorMessage="1" promptTitle="Addition / Deduction" prompt="Please Choose the correct One" sqref="J13:J89"/>
    <dataValidation type="list" showInputMessage="1" showErrorMessage="1" sqref="I13:I89">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9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91">
      <formula1>IF(ISBLANK(F91),$A$3:$C$3,$B$3:$C$3)</formula1>
    </dataValidation>
    <dataValidation type="decimal" allowBlank="1" showInputMessage="1" showErrorMessage="1" errorTitle="Invalid Entry" error="Only Numeric Values are allowed. " sqref="A13:A89">
      <formula1>0</formula1>
      <formula2>999999999999999</formula2>
    </dataValidation>
    <dataValidation allowBlank="1" showInputMessage="1" showErrorMessage="1" promptTitle="Item Description" prompt="Please enter Item Description in text" sqref="B82:B86 B73:B77 B64:B68 B55:B59 B46:B50 B37:B41 B28:B32 B19:B23"/>
    <dataValidation allowBlank="1" showInputMessage="1" showErrorMessage="1" promptTitle="Itemcode/Make" prompt="Please enter text" sqref="C13:C89"/>
    <dataValidation type="decimal" allowBlank="1" showInputMessage="1" showErrorMessage="1" promptTitle="Rate Entry" prompt="Please enter the Other Taxes2 in Rupees for this item. " errorTitle="Invaid Entry" error="Only Numeric Values are allowed. " sqref="N13:O8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8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8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89">
      <formula1>0</formula1>
      <formula2>999999999999999</formula2>
    </dataValidation>
    <dataValidation allowBlank="1" showInputMessage="1" showErrorMessage="1" promptTitle="Units" prompt="Please enter Units in text" sqref="E13:E89"/>
    <dataValidation type="decimal" allowBlank="1" showInputMessage="1" showErrorMessage="1" promptTitle="Quantity" prompt="Please enter the Quantity for this item. " errorTitle="Invalid Entry" error="Only Numeric Values are allowed. " sqref="F13:F89 D13:D89">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91">
      <formula1>0</formula1>
      <formula2>IF(E91&lt;&gt;"Select",99.9,0)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91">
      <formula1>IF(E91&lt;&gt;"Select",0,-1)</formula1>
      <formula2>IF(E91&lt;&gt;"Select",99.99,-1)</formula2>
    </dataValidation>
    <dataValidation type="list" allowBlank="1" showInputMessage="1" showErrorMessage="1" sqref="C2">
      <formula1>"Normal, SingleWindow, Alternate"</formula1>
    </dataValidation>
    <dataValidation type="list" allowBlank="1" showInputMessage="1" showErrorMessage="1" sqref="K13:K89">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20:M24 M26 M28 M35 M38 M41 M52 M55:M63 M66:M67 M70:M75 M78:M79 M82:M85 M87:M89">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V K Tiwari</cp:lastModifiedBy>
  <cp:lastPrinted>2014-12-11T06:40:55Z</cp:lastPrinted>
  <dcterms:created xsi:type="dcterms:W3CDTF">2009-01-30T06:42:42Z</dcterms:created>
  <dcterms:modified xsi:type="dcterms:W3CDTF">2021-08-06T10:12:33Z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