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<sst xmlns="http://schemas.openxmlformats.org/spreadsheetml/2006/main" count="357" uniqueCount="136">
  <si>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</si>
  <si>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</si>
  <si>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</si>
  <si>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</si>
  <si>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</si>
  <si>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</si>
  <si>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</si>
  <si>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</si>
  <si>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</si>
  <si>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</si>
  <si>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</si>
  <si>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</si>
  <si>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</si>
  <si>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</si>
  <si>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</si>
  <si>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</si>
  <si>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</si>
  <si>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</si>
  <si>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</si>
  <si>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</si>
  <si>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</si>
  <si>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</si>
  <si>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</si>
  <si>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</si>
  <si>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</si>
  <si>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</si>
  <si>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</si>
  <si>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</si>
  <si>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</si>
  <si>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</si>
  <si>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</si>
  <si>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</si>
  <si>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</si>
  <si>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</si>
  <si>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</si>
  <si>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</si>
  <si>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</si>
  <si>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</si>
  <si>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</si>
  <si>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</si>
  <si>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</si>
  <si>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</si>
  <si>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</si>
  <si>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</si>
  <si>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</si>
  <si>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</si>
  <si>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</si>
  <si>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</si>
  <si>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</si>
  <si>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</si>
  <si>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</si>
  <si>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</si>
  <si>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</si>
  <si>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</si>
  <si>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</si>
  <si>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</si>
  <si>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</si>
  <si>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</si>
  <si>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</si>
  <si>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</si>
  <si>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</si>
  <si>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</si>
  <si>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</si>
  <si>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</si>
  <si>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</si>
  <si>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t>kg</t>
  </si>
  <si>
    <r>
      <t xml:space="preserve">TOTAL AMOUNT  
           in
     </t>
    </r>
    <r>
      <rPr>
        <b/>
        <sz val="11"/>
        <color indexed="10"/>
        <rFont val="Arial"/>
        <family val="2"/>
      </rPr>
      <t xml:space="preserve"> Rs.      P</t>
    </r>
  </si>
  <si>
    <t>ROOFING</t>
  </si>
  <si>
    <t>Tender Inviting Authority: Superintending Engineer, IWD, IIT, Kanpur</t>
  </si>
  <si>
    <t>WOOD AND PVC WORK</t>
  </si>
  <si>
    <t>125 mm</t>
  </si>
  <si>
    <t>Two or more coats on new work</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</si>
  <si>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</si>
  <si>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</si>
  <si>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</si>
  <si>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</si>
  <si>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</si>
  <si>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</si>
  <si>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</si>
  <si>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</si>
  <si>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</si>
  <si>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Distempering with 1st quality acrylic  distemper (ready made) having VOC content less than 50 gm per ltr. of approved manufacturer and of required shade and colour complete. as per manufacturer's specification.</t>
  </si>
  <si>
    <t>One or more coats on old work</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</si>
  <si>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</si>
  <si>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</si>
  <si>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</si>
  <si>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</si>
  <si>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</si>
  <si>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</si>
  <si>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</si>
  <si>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</si>
  <si>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</si>
  <si>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</si>
  <si>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</si>
  <si>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</si>
  <si>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</si>
  <si>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</si>
  <si>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</si>
  <si>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</si>
  <si>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</si>
  <si>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</si>
  <si>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</si>
  <si>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</si>
  <si>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</si>
  <si>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</si>
  <si>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</si>
  <si>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</si>
  <si>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</si>
  <si>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</si>
  <si>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</si>
  <si>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</si>
  <si>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</si>
  <si>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</si>
  <si>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STEEL WORK</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</si>
  <si>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</si>
  <si>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Extra for providing lipping with 2nd class teak wood battens 25 mm minimum depth on all edges of flush door shutters (over all area of door shutter to be measured).</t>
  </si>
  <si>
    <t>250x16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</si>
  <si>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</si>
  <si>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</si>
  <si>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</si>
  <si>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</si>
  <si>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</si>
  <si>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</si>
  <si>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</si>
  <si>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</si>
  <si>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</si>
  <si>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</si>
  <si>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</si>
  <si>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</si>
  <si>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Dismantling aluminium/ Gypsum partitions, doors, windows, fixed glazing and false ceiling including disposal of unserviceable material and stacking of serviceable material with in 50 meters lead as directed by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</si>
  <si>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</si>
  <si>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</si>
  <si>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</si>
  <si>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</si>
  <si>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Name of Work: Providing and fixing 75mm thick Gypsum Partition, repairing of false ceiling and Painting work at room no 403 IME Building</t>
  </si>
  <si>
    <t>Contract No:   18/Civil/D2/2021-22/01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</si>
</sst>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85" zoomScaleNormal="85" zoomScalePageLayoutView="0" workbookViewId="0" topLeftCell="A1">
      <selection activeCell="A33" sqref="A33:IV3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134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135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69</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69</v>
      </c>
      <c r="IC13" s="22" t="s">
        <v>55</v>
      </c>
      <c r="IE13" s="23"/>
      <c r="IF13" s="23" t="s">
        <v>34</v>
      </c>
      <c r="IG13" s="23" t="s">
        <v>35</v>
      </c>
      <c r="IH13" s="23">
        <v>10</v>
      </c>
      <c r="II13" s="23" t="s">
        <v>36</v>
      </c>
    </row>
    <row r="14" spans="1:243" s="22" customFormat="1" ht="125.25" customHeight="1">
      <c r="A14" s="59">
        <v>1.01</v>
      </c>
      <c r="B14" s="64" t="s">
        <v>114</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114</v>
      </c>
      <c r="IC14" s="22" t="s">
        <v>56</v>
      </c>
      <c r="IE14" s="23"/>
      <c r="IF14" s="23" t="s">
        <v>40</v>
      </c>
      <c r="IG14" s="23" t="s">
        <v>35</v>
      </c>
      <c r="IH14" s="23">
        <v>123.223</v>
      </c>
      <c r="II14" s="23" t="s">
        <v>37</v>
      </c>
    </row>
    <row r="15" spans="1:243" s="22" customFormat="1" ht="42.75">
      <c r="A15" s="59">
        <v>1.02</v>
      </c>
      <c r="B15" s="60" t="s">
        <v>72</v>
      </c>
      <c r="C15" s="39" t="s">
        <v>57</v>
      </c>
      <c r="D15" s="61">
        <v>2.1</v>
      </c>
      <c r="E15" s="62" t="s">
        <v>52</v>
      </c>
      <c r="F15" s="63">
        <v>2651.42</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5568</v>
      </c>
      <c r="BB15" s="54">
        <f aca="true" t="shared" si="2" ref="BB14:BB45">BA15+SUM(N15:AZ15)</f>
        <v>5568</v>
      </c>
      <c r="BC15" s="50" t="str">
        <f aca="true" t="shared" si="3" ref="BC14:BC45">SpellNumber(L15,BB15)</f>
        <v>INR  Five Thousand Five Hundred &amp; Sixty Eight  Only</v>
      </c>
      <c r="IA15" s="22">
        <v>1.02</v>
      </c>
      <c r="IB15" s="22" t="s">
        <v>72</v>
      </c>
      <c r="IC15" s="22" t="s">
        <v>57</v>
      </c>
      <c r="ID15" s="22">
        <v>2.1</v>
      </c>
      <c r="IE15" s="23" t="s">
        <v>52</v>
      </c>
      <c r="IF15" s="23" t="s">
        <v>41</v>
      </c>
      <c r="IG15" s="23" t="s">
        <v>42</v>
      </c>
      <c r="IH15" s="23">
        <v>213</v>
      </c>
      <c r="II15" s="23" t="s">
        <v>37</v>
      </c>
    </row>
    <row r="16" spans="1:243" s="22" customFormat="1" ht="71.25">
      <c r="A16" s="59">
        <v>1.03</v>
      </c>
      <c r="B16" s="60" t="s">
        <v>115</v>
      </c>
      <c r="C16" s="39" t="s">
        <v>84</v>
      </c>
      <c r="D16" s="61">
        <v>2.1</v>
      </c>
      <c r="E16" s="62" t="s">
        <v>52</v>
      </c>
      <c r="F16" s="63">
        <v>351.95</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739</v>
      </c>
      <c r="BB16" s="54">
        <f t="shared" si="2"/>
        <v>739</v>
      </c>
      <c r="BC16" s="50" t="str">
        <f t="shared" si="3"/>
        <v>INR  Seven Hundred &amp; Thirty Nine  Only</v>
      </c>
      <c r="IA16" s="22">
        <v>1.03</v>
      </c>
      <c r="IB16" s="22" t="s">
        <v>115</v>
      </c>
      <c r="IC16" s="22" t="s">
        <v>84</v>
      </c>
      <c r="ID16" s="22">
        <v>2.1</v>
      </c>
      <c r="IE16" s="23" t="s">
        <v>52</v>
      </c>
      <c r="IF16" s="23"/>
      <c r="IG16" s="23"/>
      <c r="IH16" s="23"/>
      <c r="II16" s="23"/>
    </row>
    <row r="17" spans="1:243" s="22" customFormat="1" ht="114">
      <c r="A17" s="59">
        <v>1.04</v>
      </c>
      <c r="B17" s="60" t="s">
        <v>73</v>
      </c>
      <c r="C17" s="39" t="s">
        <v>58</v>
      </c>
      <c r="D17" s="61">
        <v>1</v>
      </c>
      <c r="E17" s="62" t="s">
        <v>64</v>
      </c>
      <c r="F17" s="63">
        <v>879.87</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880</v>
      </c>
      <c r="BB17" s="54">
        <f t="shared" si="2"/>
        <v>880</v>
      </c>
      <c r="BC17" s="50" t="str">
        <f t="shared" si="3"/>
        <v>INR  Eight Hundred &amp; Eighty  Only</v>
      </c>
      <c r="IA17" s="22">
        <v>1.04</v>
      </c>
      <c r="IB17" s="22" t="s">
        <v>73</v>
      </c>
      <c r="IC17" s="22" t="s">
        <v>58</v>
      </c>
      <c r="ID17" s="22">
        <v>1</v>
      </c>
      <c r="IE17" s="23" t="s">
        <v>64</v>
      </c>
      <c r="IF17" s="23"/>
      <c r="IG17" s="23"/>
      <c r="IH17" s="23"/>
      <c r="II17" s="23"/>
    </row>
    <row r="18" spans="1:243" s="22" customFormat="1" ht="99.75">
      <c r="A18" s="59">
        <v>1.05</v>
      </c>
      <c r="B18" s="60" t="s">
        <v>74</v>
      </c>
      <c r="C18" s="39" t="s">
        <v>85</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1.05</v>
      </c>
      <c r="IB18" s="22" t="s">
        <v>74</v>
      </c>
      <c r="IC18" s="22" t="s">
        <v>85</v>
      </c>
      <c r="IE18" s="23"/>
      <c r="IF18" s="23"/>
      <c r="IG18" s="23"/>
      <c r="IH18" s="23"/>
      <c r="II18" s="23"/>
    </row>
    <row r="19" spans="1:243" s="22" customFormat="1" ht="15.75">
      <c r="A19" s="59">
        <v>1.06</v>
      </c>
      <c r="B19" s="60" t="s">
        <v>116</v>
      </c>
      <c r="C19" s="39" t="s">
        <v>86</v>
      </c>
      <c r="D19" s="61">
        <v>1</v>
      </c>
      <c r="E19" s="62" t="s">
        <v>64</v>
      </c>
      <c r="F19" s="63">
        <v>203.15</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203</v>
      </c>
      <c r="BB19" s="54">
        <f t="shared" si="2"/>
        <v>203</v>
      </c>
      <c r="BC19" s="50" t="str">
        <f t="shared" si="3"/>
        <v>INR  Two Hundred &amp; Three  Only</v>
      </c>
      <c r="IA19" s="22">
        <v>1.06</v>
      </c>
      <c r="IB19" s="22" t="s">
        <v>116</v>
      </c>
      <c r="IC19" s="22" t="s">
        <v>86</v>
      </c>
      <c r="ID19" s="22">
        <v>1</v>
      </c>
      <c r="IE19" s="23" t="s">
        <v>64</v>
      </c>
      <c r="IF19" s="23"/>
      <c r="IG19" s="23"/>
      <c r="IH19" s="23"/>
      <c r="II19" s="23"/>
    </row>
    <row r="20" spans="1:243" s="22" customFormat="1" ht="30.75" customHeight="1">
      <c r="A20" s="59">
        <v>1.07</v>
      </c>
      <c r="B20" s="60" t="s">
        <v>75</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1.07</v>
      </c>
      <c r="IB20" s="22" t="s">
        <v>75</v>
      </c>
      <c r="IC20" s="22" t="s">
        <v>59</v>
      </c>
      <c r="IE20" s="23"/>
      <c r="IF20" s="23" t="s">
        <v>34</v>
      </c>
      <c r="IG20" s="23" t="s">
        <v>43</v>
      </c>
      <c r="IH20" s="23">
        <v>10</v>
      </c>
      <c r="II20" s="23" t="s">
        <v>37</v>
      </c>
    </row>
    <row r="21" spans="1:243" s="22" customFormat="1" ht="28.5">
      <c r="A21" s="59">
        <v>1.08</v>
      </c>
      <c r="B21" s="60" t="s">
        <v>76</v>
      </c>
      <c r="C21" s="39" t="s">
        <v>87</v>
      </c>
      <c r="D21" s="61">
        <v>2</v>
      </c>
      <c r="E21" s="62" t="s">
        <v>64</v>
      </c>
      <c r="F21" s="63">
        <v>90.79</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182</v>
      </c>
      <c r="BB21" s="54">
        <f t="shared" si="2"/>
        <v>182</v>
      </c>
      <c r="BC21" s="50" t="str">
        <f t="shared" si="3"/>
        <v>INR  One Hundred &amp; Eighty Two  Only</v>
      </c>
      <c r="IA21" s="22">
        <v>1.08</v>
      </c>
      <c r="IB21" s="22" t="s">
        <v>76</v>
      </c>
      <c r="IC21" s="22" t="s">
        <v>87</v>
      </c>
      <c r="ID21" s="22">
        <v>2</v>
      </c>
      <c r="IE21" s="23" t="s">
        <v>64</v>
      </c>
      <c r="IF21" s="23"/>
      <c r="IG21" s="23"/>
      <c r="IH21" s="23"/>
      <c r="II21" s="23"/>
    </row>
    <row r="22" spans="1:243" s="22" customFormat="1" ht="99.75">
      <c r="A22" s="59">
        <v>1.09</v>
      </c>
      <c r="B22" s="60" t="s">
        <v>77</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1.09</v>
      </c>
      <c r="IB22" s="22" t="s">
        <v>77</v>
      </c>
      <c r="IC22" s="22" t="s">
        <v>60</v>
      </c>
      <c r="IE22" s="23"/>
      <c r="IF22" s="23" t="s">
        <v>40</v>
      </c>
      <c r="IG22" s="23" t="s">
        <v>35</v>
      </c>
      <c r="IH22" s="23">
        <v>123.223</v>
      </c>
      <c r="II22" s="23" t="s">
        <v>37</v>
      </c>
    </row>
    <row r="23" spans="1:243" s="22" customFormat="1" ht="15.75">
      <c r="A23" s="59">
        <v>1.1</v>
      </c>
      <c r="B23" s="60" t="s">
        <v>70</v>
      </c>
      <c r="C23" s="39" t="s">
        <v>88</v>
      </c>
      <c r="D23" s="61">
        <v>2</v>
      </c>
      <c r="E23" s="62" t="s">
        <v>64</v>
      </c>
      <c r="F23" s="63">
        <v>52.3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105</v>
      </c>
      <c r="BB23" s="54">
        <f t="shared" si="2"/>
        <v>105</v>
      </c>
      <c r="BC23" s="50" t="str">
        <f t="shared" si="3"/>
        <v>INR  One Hundred &amp; Five  Only</v>
      </c>
      <c r="IA23" s="22">
        <v>1.1</v>
      </c>
      <c r="IB23" s="22" t="s">
        <v>70</v>
      </c>
      <c r="IC23" s="22" t="s">
        <v>88</v>
      </c>
      <c r="ID23" s="22">
        <v>2</v>
      </c>
      <c r="IE23" s="23" t="s">
        <v>64</v>
      </c>
      <c r="IF23" s="23" t="s">
        <v>44</v>
      </c>
      <c r="IG23" s="23" t="s">
        <v>45</v>
      </c>
      <c r="IH23" s="23">
        <v>10</v>
      </c>
      <c r="II23" s="23" t="s">
        <v>37</v>
      </c>
    </row>
    <row r="24" spans="1:243" s="22" customFormat="1" ht="99.75">
      <c r="A24" s="59">
        <v>1.11</v>
      </c>
      <c r="B24" s="60" t="s">
        <v>78</v>
      </c>
      <c r="C24" s="39" t="s">
        <v>89</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1.11</v>
      </c>
      <c r="IB24" s="22" t="s">
        <v>78</v>
      </c>
      <c r="IC24" s="22" t="s">
        <v>89</v>
      </c>
      <c r="IE24" s="23"/>
      <c r="IF24" s="23"/>
      <c r="IG24" s="23"/>
      <c r="IH24" s="23"/>
      <c r="II24" s="23"/>
    </row>
    <row r="25" spans="1:243" s="22" customFormat="1" ht="15.75">
      <c r="A25" s="59">
        <v>1.12</v>
      </c>
      <c r="B25" s="60" t="s">
        <v>79</v>
      </c>
      <c r="C25" s="39" t="s">
        <v>90</v>
      </c>
      <c r="D25" s="61">
        <v>1</v>
      </c>
      <c r="E25" s="62" t="s">
        <v>64</v>
      </c>
      <c r="F25" s="63">
        <v>54.4</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54</v>
      </c>
      <c r="BB25" s="54">
        <f t="shared" si="2"/>
        <v>54</v>
      </c>
      <c r="BC25" s="50" t="str">
        <f t="shared" si="3"/>
        <v>INR  Fifty Four Only</v>
      </c>
      <c r="IA25" s="22">
        <v>1.12</v>
      </c>
      <c r="IB25" s="22" t="s">
        <v>79</v>
      </c>
      <c r="IC25" s="22" t="s">
        <v>90</v>
      </c>
      <c r="ID25" s="22">
        <v>1</v>
      </c>
      <c r="IE25" s="23" t="s">
        <v>64</v>
      </c>
      <c r="IF25" s="23" t="s">
        <v>41</v>
      </c>
      <c r="IG25" s="23" t="s">
        <v>42</v>
      </c>
      <c r="IH25" s="23">
        <v>213</v>
      </c>
      <c r="II25" s="23" t="s">
        <v>37</v>
      </c>
    </row>
    <row r="26" spans="1:243" s="22" customFormat="1" ht="409.5">
      <c r="A26" s="59">
        <v>1.13</v>
      </c>
      <c r="B26" s="60" t="s">
        <v>117</v>
      </c>
      <c r="C26" s="39" t="s">
        <v>91</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1.13</v>
      </c>
      <c r="IB26" s="22" t="s">
        <v>117</v>
      </c>
      <c r="IC26" s="22" t="s">
        <v>91</v>
      </c>
      <c r="IE26" s="23"/>
      <c r="IF26" s="23"/>
      <c r="IG26" s="23"/>
      <c r="IH26" s="23"/>
      <c r="II26" s="23"/>
    </row>
    <row r="27" spans="1:243" s="22" customFormat="1" ht="85.5">
      <c r="A27" s="59">
        <v>1.14</v>
      </c>
      <c r="B27" s="60" t="s">
        <v>118</v>
      </c>
      <c r="C27" s="39" t="s">
        <v>92</v>
      </c>
      <c r="D27" s="61">
        <v>77</v>
      </c>
      <c r="E27" s="62" t="s">
        <v>52</v>
      </c>
      <c r="F27" s="63">
        <v>1526.65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117552</v>
      </c>
      <c r="BB27" s="54">
        <f t="shared" si="2"/>
        <v>117552</v>
      </c>
      <c r="BC27" s="50" t="str">
        <f t="shared" si="3"/>
        <v>INR  One Lakh Seventeen Thousand Five Hundred &amp; Fifty Two  Only</v>
      </c>
      <c r="IA27" s="22">
        <v>1.14</v>
      </c>
      <c r="IB27" s="22" t="s">
        <v>118</v>
      </c>
      <c r="IC27" s="22" t="s">
        <v>92</v>
      </c>
      <c r="ID27" s="22">
        <v>77</v>
      </c>
      <c r="IE27" s="23" t="s">
        <v>52</v>
      </c>
      <c r="IF27" s="23"/>
      <c r="IG27" s="23"/>
      <c r="IH27" s="23"/>
      <c r="II27" s="23"/>
    </row>
    <row r="28" spans="1:243" s="22" customFormat="1" ht="114">
      <c r="A28" s="59">
        <v>1.15</v>
      </c>
      <c r="B28" s="60" t="s">
        <v>119</v>
      </c>
      <c r="C28" s="39" t="s">
        <v>93</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1.15</v>
      </c>
      <c r="IB28" s="22" t="s">
        <v>119</v>
      </c>
      <c r="IC28" s="22" t="s">
        <v>93</v>
      </c>
      <c r="IE28" s="23"/>
      <c r="IF28" s="23"/>
      <c r="IG28" s="23"/>
      <c r="IH28" s="23"/>
      <c r="II28" s="23"/>
    </row>
    <row r="29" spans="1:243" s="22" customFormat="1" ht="28.5">
      <c r="A29" s="59">
        <v>1.16</v>
      </c>
      <c r="B29" s="60" t="s">
        <v>120</v>
      </c>
      <c r="C29" s="39" t="s">
        <v>94</v>
      </c>
      <c r="D29" s="61">
        <v>4.2</v>
      </c>
      <c r="E29" s="62" t="s">
        <v>52</v>
      </c>
      <c r="F29" s="63">
        <v>629.24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2643</v>
      </c>
      <c r="BB29" s="54">
        <f t="shared" si="2"/>
        <v>2643</v>
      </c>
      <c r="BC29" s="50" t="str">
        <f t="shared" si="3"/>
        <v>INR  Two Thousand Six Hundred &amp; Forty Three  Only</v>
      </c>
      <c r="IA29" s="22">
        <v>1.16</v>
      </c>
      <c r="IB29" s="22" t="s">
        <v>120</v>
      </c>
      <c r="IC29" s="22" t="s">
        <v>94</v>
      </c>
      <c r="ID29" s="22">
        <v>4.2</v>
      </c>
      <c r="IE29" s="23" t="s">
        <v>52</v>
      </c>
      <c r="IF29" s="23"/>
      <c r="IG29" s="23"/>
      <c r="IH29" s="23"/>
      <c r="II29" s="23"/>
    </row>
    <row r="30" spans="1:243" s="22" customFormat="1" ht="256.5">
      <c r="A30" s="59">
        <v>1.17</v>
      </c>
      <c r="B30" s="60" t="s">
        <v>121</v>
      </c>
      <c r="C30" s="39" t="s">
        <v>61</v>
      </c>
      <c r="D30" s="61">
        <v>708.05</v>
      </c>
      <c r="E30" s="62" t="s">
        <v>65</v>
      </c>
      <c r="F30" s="63">
        <v>108.94</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77135</v>
      </c>
      <c r="BB30" s="54">
        <f t="shared" si="2"/>
        <v>77135</v>
      </c>
      <c r="BC30" s="50" t="str">
        <f t="shared" si="3"/>
        <v>INR  Seventy Seven Thousand One Hundred &amp; Thirty Five  Only</v>
      </c>
      <c r="IA30" s="22">
        <v>1.17</v>
      </c>
      <c r="IB30" s="22" t="s">
        <v>121</v>
      </c>
      <c r="IC30" s="22" t="s">
        <v>61</v>
      </c>
      <c r="ID30" s="22">
        <v>708.05</v>
      </c>
      <c r="IE30" s="23" t="s">
        <v>65</v>
      </c>
      <c r="IF30" s="23"/>
      <c r="IG30" s="23"/>
      <c r="IH30" s="23"/>
      <c r="II30" s="23"/>
    </row>
    <row r="31" spans="1:243" s="22" customFormat="1" ht="15.75">
      <c r="A31" s="59">
        <v>2</v>
      </c>
      <c r="B31" s="60" t="s">
        <v>113</v>
      </c>
      <c r="C31" s="39" t="s">
        <v>95</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2</v>
      </c>
      <c r="IB31" s="22" t="s">
        <v>113</v>
      </c>
      <c r="IC31" s="22" t="s">
        <v>95</v>
      </c>
      <c r="IE31" s="23"/>
      <c r="IF31" s="23"/>
      <c r="IG31" s="23"/>
      <c r="IH31" s="23"/>
      <c r="II31" s="23"/>
    </row>
    <row r="32" spans="1:243" s="22" customFormat="1" ht="85.5">
      <c r="A32" s="59">
        <v>2.01</v>
      </c>
      <c r="B32" s="60" t="s">
        <v>122</v>
      </c>
      <c r="C32" s="39" t="s">
        <v>96</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2.01</v>
      </c>
      <c r="IB32" s="22" t="s">
        <v>122</v>
      </c>
      <c r="IC32" s="22" t="s">
        <v>96</v>
      </c>
      <c r="IE32" s="23"/>
      <c r="IF32" s="23"/>
      <c r="IG32" s="23"/>
      <c r="IH32" s="23"/>
      <c r="II32" s="23"/>
    </row>
    <row r="33" spans="1:243" s="22" customFormat="1" ht="42.75">
      <c r="A33" s="59">
        <v>2.02</v>
      </c>
      <c r="B33" s="60" t="s">
        <v>123</v>
      </c>
      <c r="C33" s="39" t="s">
        <v>97</v>
      </c>
      <c r="D33" s="61">
        <v>31</v>
      </c>
      <c r="E33" s="62" t="s">
        <v>65</v>
      </c>
      <c r="F33" s="63">
        <v>114.86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3561</v>
      </c>
      <c r="BB33" s="54">
        <f t="shared" si="2"/>
        <v>3561</v>
      </c>
      <c r="BC33" s="50" t="str">
        <f t="shared" si="3"/>
        <v>INR  Three Thousand Five Hundred &amp; Sixty One  Only</v>
      </c>
      <c r="IA33" s="22">
        <v>2.02</v>
      </c>
      <c r="IB33" s="22" t="s">
        <v>123</v>
      </c>
      <c r="IC33" s="22" t="s">
        <v>97</v>
      </c>
      <c r="ID33" s="22">
        <v>31</v>
      </c>
      <c r="IE33" s="23" t="s">
        <v>65</v>
      </c>
      <c r="IF33" s="23"/>
      <c r="IG33" s="23"/>
      <c r="IH33" s="23"/>
      <c r="II33" s="23"/>
    </row>
    <row r="34" spans="1:243" s="22" customFormat="1" ht="142.5">
      <c r="A34" s="59">
        <v>2.03</v>
      </c>
      <c r="B34" s="60" t="s">
        <v>124</v>
      </c>
      <c r="C34" s="39" t="s">
        <v>98</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2">
        <v>2.03</v>
      </c>
      <c r="IB34" s="22" t="s">
        <v>124</v>
      </c>
      <c r="IC34" s="22" t="s">
        <v>98</v>
      </c>
      <c r="IE34" s="23"/>
      <c r="IF34" s="23"/>
      <c r="IG34" s="23"/>
      <c r="IH34" s="23"/>
      <c r="II34" s="23"/>
    </row>
    <row r="35" spans="1:243" s="22" customFormat="1" ht="19.5" customHeight="1">
      <c r="A35" s="59">
        <v>2.04</v>
      </c>
      <c r="B35" s="60" t="s">
        <v>125</v>
      </c>
      <c r="C35" s="39" t="s">
        <v>99</v>
      </c>
      <c r="D35" s="61">
        <v>56</v>
      </c>
      <c r="E35" s="62" t="s">
        <v>64</v>
      </c>
      <c r="F35" s="63">
        <v>90.88</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5089</v>
      </c>
      <c r="BB35" s="54">
        <f t="shared" si="2"/>
        <v>5089</v>
      </c>
      <c r="BC35" s="50" t="str">
        <f t="shared" si="3"/>
        <v>INR  Five Thousand  &amp;Eighty Nine  Only</v>
      </c>
      <c r="IA35" s="22">
        <v>2.04</v>
      </c>
      <c r="IB35" s="22" t="s">
        <v>125</v>
      </c>
      <c r="IC35" s="22" t="s">
        <v>99</v>
      </c>
      <c r="ID35" s="22">
        <v>56</v>
      </c>
      <c r="IE35" s="23" t="s">
        <v>64</v>
      </c>
      <c r="IF35" s="23"/>
      <c r="IG35" s="23"/>
      <c r="IH35" s="23"/>
      <c r="II35" s="23"/>
    </row>
    <row r="36" spans="1:243" s="22" customFormat="1" ht="30.75" customHeight="1">
      <c r="A36" s="59">
        <v>3</v>
      </c>
      <c r="B36" s="60" t="s">
        <v>67</v>
      </c>
      <c r="C36" s="39" t="s">
        <v>100</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3</v>
      </c>
      <c r="IB36" s="22" t="s">
        <v>67</v>
      </c>
      <c r="IC36" s="22" t="s">
        <v>100</v>
      </c>
      <c r="IE36" s="23"/>
      <c r="IF36" s="23"/>
      <c r="IG36" s="23"/>
      <c r="IH36" s="23"/>
      <c r="II36" s="23"/>
    </row>
    <row r="37" spans="1:243" s="22" customFormat="1" ht="142.5">
      <c r="A37" s="59">
        <v>3.01</v>
      </c>
      <c r="B37" s="60" t="s">
        <v>126</v>
      </c>
      <c r="C37" s="39" t="s">
        <v>62</v>
      </c>
      <c r="D37" s="61">
        <v>77</v>
      </c>
      <c r="E37" s="62" t="s">
        <v>52</v>
      </c>
      <c r="F37" s="63">
        <v>508.76</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39175</v>
      </c>
      <c r="BB37" s="54">
        <f t="shared" si="2"/>
        <v>39175</v>
      </c>
      <c r="BC37" s="50" t="str">
        <f t="shared" si="3"/>
        <v>INR  Thirty Nine Thousand One Hundred &amp; Seventy Five  Only</v>
      </c>
      <c r="IA37" s="22">
        <v>3.01</v>
      </c>
      <c r="IB37" s="22" t="s">
        <v>126</v>
      </c>
      <c r="IC37" s="22" t="s">
        <v>62</v>
      </c>
      <c r="ID37" s="22">
        <v>77</v>
      </c>
      <c r="IE37" s="23" t="s">
        <v>52</v>
      </c>
      <c r="IF37" s="23"/>
      <c r="IG37" s="23"/>
      <c r="IH37" s="23"/>
      <c r="II37" s="23"/>
    </row>
    <row r="38" spans="1:243" s="22" customFormat="1" ht="409.5">
      <c r="A38" s="63">
        <v>3.02</v>
      </c>
      <c r="B38" s="60" t="s">
        <v>127</v>
      </c>
      <c r="C38" s="39" t="s">
        <v>63</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3.02</v>
      </c>
      <c r="IB38" s="22" t="s">
        <v>127</v>
      </c>
      <c r="IC38" s="22" t="s">
        <v>63</v>
      </c>
      <c r="IE38" s="23"/>
      <c r="IF38" s="23"/>
      <c r="IG38" s="23"/>
      <c r="IH38" s="23"/>
      <c r="II38" s="23"/>
    </row>
    <row r="39" spans="1:243" s="22" customFormat="1" ht="57">
      <c r="A39" s="59">
        <v>3.03</v>
      </c>
      <c r="B39" s="60" t="s">
        <v>128</v>
      </c>
      <c r="C39" s="39" t="s">
        <v>101</v>
      </c>
      <c r="D39" s="61">
        <v>10.5</v>
      </c>
      <c r="E39" s="62" t="s">
        <v>52</v>
      </c>
      <c r="F39" s="63">
        <v>979.96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10290</v>
      </c>
      <c r="BB39" s="54">
        <f t="shared" si="2"/>
        <v>10290</v>
      </c>
      <c r="BC39" s="50" t="str">
        <f t="shared" si="3"/>
        <v>INR  Ten Thousand Two Hundred &amp; Ninety  Only</v>
      </c>
      <c r="IA39" s="22">
        <v>3.03</v>
      </c>
      <c r="IB39" s="22" t="s">
        <v>128</v>
      </c>
      <c r="IC39" s="22" t="s">
        <v>101</v>
      </c>
      <c r="ID39" s="22">
        <v>10.5</v>
      </c>
      <c r="IE39" s="23" t="s">
        <v>52</v>
      </c>
      <c r="IF39" s="23"/>
      <c r="IG39" s="23"/>
      <c r="IH39" s="23"/>
      <c r="II39" s="23"/>
    </row>
    <row r="40" spans="1:243" s="22" customFormat="1" ht="15.75">
      <c r="A40" s="59">
        <v>4</v>
      </c>
      <c r="B40" s="60" t="s">
        <v>53</v>
      </c>
      <c r="C40" s="39" t="s">
        <v>102</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2">
        <v>4</v>
      </c>
      <c r="IB40" s="22" t="s">
        <v>53</v>
      </c>
      <c r="IC40" s="22" t="s">
        <v>102</v>
      </c>
      <c r="IE40" s="23"/>
      <c r="IF40" s="23"/>
      <c r="IG40" s="23"/>
      <c r="IH40" s="23"/>
      <c r="II40" s="23"/>
    </row>
    <row r="41" spans="1:243" s="22" customFormat="1" ht="85.5">
      <c r="A41" s="59">
        <v>4.01</v>
      </c>
      <c r="B41" s="60" t="s">
        <v>80</v>
      </c>
      <c r="C41" s="39" t="s">
        <v>103</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4.01</v>
      </c>
      <c r="IB41" s="22" t="s">
        <v>80</v>
      </c>
      <c r="IC41" s="22" t="s">
        <v>103</v>
      </c>
      <c r="IE41" s="23"/>
      <c r="IF41" s="23"/>
      <c r="IG41" s="23"/>
      <c r="IH41" s="23"/>
      <c r="II41" s="23"/>
    </row>
    <row r="42" spans="1:243" s="22" customFormat="1" ht="28.5">
      <c r="A42" s="59">
        <v>4.02</v>
      </c>
      <c r="B42" s="60" t="s">
        <v>71</v>
      </c>
      <c r="C42" s="39" t="s">
        <v>104</v>
      </c>
      <c r="D42" s="61">
        <v>165</v>
      </c>
      <c r="E42" s="62" t="s">
        <v>52</v>
      </c>
      <c r="F42" s="63">
        <v>76.41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12608</v>
      </c>
      <c r="BB42" s="54">
        <f t="shared" si="2"/>
        <v>12608</v>
      </c>
      <c r="BC42" s="50" t="str">
        <f t="shared" si="3"/>
        <v>INR  Twelve Thousand Six Hundred &amp; Eight  Only</v>
      </c>
      <c r="IA42" s="22">
        <v>4.02</v>
      </c>
      <c r="IB42" s="22" t="s">
        <v>71</v>
      </c>
      <c r="IC42" s="22" t="s">
        <v>104</v>
      </c>
      <c r="ID42" s="22">
        <v>165</v>
      </c>
      <c r="IE42" s="23" t="s">
        <v>52</v>
      </c>
      <c r="IF42" s="23"/>
      <c r="IG42" s="23"/>
      <c r="IH42" s="23"/>
      <c r="II42" s="23"/>
    </row>
    <row r="43" spans="1:243" s="22" customFormat="1" ht="85.5">
      <c r="A43" s="59">
        <v>4.03</v>
      </c>
      <c r="B43" s="60" t="s">
        <v>81</v>
      </c>
      <c r="C43" s="39" t="s">
        <v>105</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2">
        <v>4.03</v>
      </c>
      <c r="IB43" s="22" t="s">
        <v>81</v>
      </c>
      <c r="IC43" s="22" t="s">
        <v>105</v>
      </c>
      <c r="IE43" s="23"/>
      <c r="IF43" s="23"/>
      <c r="IG43" s="23"/>
      <c r="IH43" s="23"/>
      <c r="II43" s="23"/>
    </row>
    <row r="44" spans="1:243" s="22" customFormat="1" ht="28.5">
      <c r="A44" s="59">
        <v>4.04</v>
      </c>
      <c r="B44" s="60" t="s">
        <v>82</v>
      </c>
      <c r="C44" s="39" t="s">
        <v>106</v>
      </c>
      <c r="D44" s="61">
        <v>616.4</v>
      </c>
      <c r="E44" s="62" t="s">
        <v>52</v>
      </c>
      <c r="F44" s="63">
        <v>42.13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25969</v>
      </c>
      <c r="BB44" s="54">
        <f t="shared" si="2"/>
        <v>25969</v>
      </c>
      <c r="BC44" s="50" t="str">
        <f t="shared" si="3"/>
        <v>INR  Twenty Five Thousand Nine Hundred &amp; Sixty Nine  Only</v>
      </c>
      <c r="IA44" s="22">
        <v>4.04</v>
      </c>
      <c r="IB44" s="22" t="s">
        <v>82</v>
      </c>
      <c r="IC44" s="22" t="s">
        <v>106</v>
      </c>
      <c r="ID44" s="22">
        <v>616.4</v>
      </c>
      <c r="IE44" s="23" t="s">
        <v>52</v>
      </c>
      <c r="IF44" s="23"/>
      <c r="IG44" s="23"/>
      <c r="IH44" s="23"/>
      <c r="II44" s="23"/>
    </row>
    <row r="45" spans="1:243" s="22" customFormat="1" ht="15.75">
      <c r="A45" s="63">
        <v>5</v>
      </c>
      <c r="B45" s="60" t="s">
        <v>83</v>
      </c>
      <c r="C45" s="39" t="s">
        <v>107</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5</v>
      </c>
      <c r="IB45" s="22" t="s">
        <v>83</v>
      </c>
      <c r="IC45" s="22" t="s">
        <v>107</v>
      </c>
      <c r="IE45" s="23"/>
      <c r="IF45" s="23"/>
      <c r="IG45" s="23"/>
      <c r="IH45" s="23"/>
      <c r="II45" s="23"/>
    </row>
    <row r="46" spans="1:243" s="22" customFormat="1" ht="99.75">
      <c r="A46" s="59">
        <v>5.01</v>
      </c>
      <c r="B46" s="60" t="s">
        <v>129</v>
      </c>
      <c r="C46" s="39" t="s">
        <v>108</v>
      </c>
      <c r="D46" s="61">
        <v>10.5</v>
      </c>
      <c r="E46" s="62" t="s">
        <v>52</v>
      </c>
      <c r="F46" s="63">
        <v>36.82</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387</v>
      </c>
      <c r="BB46" s="54">
        <f>BA46+SUM(N46:AZ46)</f>
        <v>387</v>
      </c>
      <c r="BC46" s="50" t="str">
        <f>SpellNumber(L46,BB46)</f>
        <v>INR  Three Hundred &amp; Eighty Seven  Only</v>
      </c>
      <c r="IA46" s="22">
        <v>5.01</v>
      </c>
      <c r="IB46" s="22" t="s">
        <v>129</v>
      </c>
      <c r="IC46" s="22" t="s">
        <v>108</v>
      </c>
      <c r="ID46" s="22">
        <v>10.5</v>
      </c>
      <c r="IE46" s="23" t="s">
        <v>52</v>
      </c>
      <c r="IF46" s="23"/>
      <c r="IG46" s="23"/>
      <c r="IH46" s="23"/>
      <c r="II46" s="23"/>
    </row>
    <row r="47" spans="1:243" s="22" customFormat="1" ht="15.75">
      <c r="A47" s="59">
        <v>6</v>
      </c>
      <c r="B47" s="60" t="s">
        <v>130</v>
      </c>
      <c r="C47" s="39" t="s">
        <v>109</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6</v>
      </c>
      <c r="IB47" s="22" t="s">
        <v>130</v>
      </c>
      <c r="IC47" s="22" t="s">
        <v>109</v>
      </c>
      <c r="IE47" s="23"/>
      <c r="IF47" s="23"/>
      <c r="IG47" s="23"/>
      <c r="IH47" s="23"/>
      <c r="II47" s="23"/>
    </row>
    <row r="48" spans="1:243" s="22" customFormat="1" ht="327.75">
      <c r="A48" s="59">
        <v>6.01</v>
      </c>
      <c r="B48" s="60" t="s">
        <v>131</v>
      </c>
      <c r="C48" s="39" t="s">
        <v>110</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6.01</v>
      </c>
      <c r="IB48" s="22" t="s">
        <v>131</v>
      </c>
      <c r="IC48" s="22" t="s">
        <v>110</v>
      </c>
      <c r="IE48" s="23"/>
      <c r="IF48" s="23"/>
      <c r="IG48" s="23"/>
      <c r="IH48" s="23"/>
      <c r="II48" s="23"/>
    </row>
    <row r="49" spans="1:243" s="22" customFormat="1" ht="15.75">
      <c r="A49" s="59">
        <v>6.02</v>
      </c>
      <c r="B49" s="60" t="s">
        <v>132</v>
      </c>
      <c r="C49" s="39" t="s">
        <v>111</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2">
        <v>6.02</v>
      </c>
      <c r="IB49" s="22" t="s">
        <v>132</v>
      </c>
      <c r="IC49" s="22" t="s">
        <v>111</v>
      </c>
      <c r="IE49" s="23"/>
      <c r="IF49" s="23"/>
      <c r="IG49" s="23"/>
      <c r="IH49" s="23"/>
      <c r="II49" s="23"/>
    </row>
    <row r="50" spans="1:243" s="22" customFormat="1" ht="71.25">
      <c r="A50" s="59">
        <v>6.03</v>
      </c>
      <c r="B50" s="60" t="s">
        <v>133</v>
      </c>
      <c r="C50" s="39" t="s">
        <v>112</v>
      </c>
      <c r="D50" s="61">
        <v>10</v>
      </c>
      <c r="E50" s="62" t="s">
        <v>65</v>
      </c>
      <c r="F50" s="63">
        <v>371.72</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3717</v>
      </c>
      <c r="BB50" s="54">
        <f>BA50+SUM(N50:AZ50)</f>
        <v>3717</v>
      </c>
      <c r="BC50" s="50" t="str">
        <f>SpellNumber(L50,BB50)</f>
        <v>INR  Three Thousand Seven Hundred &amp; Seventeen  Only</v>
      </c>
      <c r="IA50" s="22">
        <v>6.03</v>
      </c>
      <c r="IB50" s="22" t="s">
        <v>133</v>
      </c>
      <c r="IC50" s="22" t="s">
        <v>112</v>
      </c>
      <c r="ID50" s="22">
        <v>10</v>
      </c>
      <c r="IE50" s="23" t="s">
        <v>65</v>
      </c>
      <c r="IF50" s="23"/>
      <c r="IG50" s="23"/>
      <c r="IH50" s="23"/>
      <c r="II50" s="23"/>
    </row>
    <row r="51" spans="1:55" ht="28.5">
      <c r="A51" s="25" t="s">
        <v>46</v>
      </c>
      <c r="B51" s="26"/>
      <c r="C51" s="27"/>
      <c r="D51" s="43"/>
      <c r="E51" s="43"/>
      <c r="F51" s="43"/>
      <c r="G51" s="43"/>
      <c r="H51" s="55"/>
      <c r="I51" s="55"/>
      <c r="J51" s="55"/>
      <c r="K51" s="55"/>
      <c r="L51" s="56"/>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57">
        <f>SUM(BA13:BA50)</f>
        <v>305857</v>
      </c>
      <c r="BB51" s="58">
        <f>SUM(BB13:BB50)</f>
        <v>305857</v>
      </c>
      <c r="BC51" s="50" t="str">
        <f>SpellNumber(L51,BB51)</f>
        <v>  Three Lakh Five Thousand Eight Hundred &amp; Fifty Seven  Only</v>
      </c>
    </row>
    <row r="52" spans="1:55" ht="41.25" customHeight="1">
      <c r="A52" s="26" t="s">
        <v>47</v>
      </c>
      <c r="B52" s="28"/>
      <c r="C52" s="29"/>
      <c r="D52" s="30"/>
      <c r="E52" s="44" t="s">
        <v>54</v>
      </c>
      <c r="F52" s="45"/>
      <c r="G52" s="31"/>
      <c r="H52" s="32"/>
      <c r="I52" s="32"/>
      <c r="J52" s="32"/>
      <c r="K52" s="33"/>
      <c r="L52" s="34"/>
      <c r="M52" s="35"/>
      <c r="N52" s="36"/>
      <c r="O52" s="22"/>
      <c r="P52" s="22"/>
      <c r="Q52" s="22"/>
      <c r="R52" s="22"/>
      <c r="S52" s="22"/>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7">
        <f>IF(ISBLANK(F52),0,IF(E52="Excess (+)",ROUND(BA51+(BA51*F52),2),IF(E52="Less (-)",ROUND(BA51+(BA51*F52*(-1)),2),IF(E52="At Par",BA51,0))))</f>
        <v>0</v>
      </c>
      <c r="BB52" s="38">
        <f>ROUND(BA52,0)</f>
        <v>0</v>
      </c>
      <c r="BC52" s="21" t="str">
        <f>SpellNumber($E$2,BB52)</f>
        <v>INR Zero Only</v>
      </c>
    </row>
    <row r="53" spans="1:55" ht="18">
      <c r="A53" s="25" t="s">
        <v>48</v>
      </c>
      <c r="B53" s="25"/>
      <c r="C53" s="66" t="str">
        <f>SpellNumber($E$2,BB52)</f>
        <v>INR Zero Only</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8" ht="15"/>
    <row r="229" ht="15"/>
    <row r="230" ht="15"/>
    <row r="231" ht="15"/>
    <row r="232"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sheetData>
  <sheetProtection password="9E83" sheet="1"/>
  <autoFilter ref="A11:BC53"/>
  <mergeCells count="28">
    <mergeCell ref="D41:BC41"/>
    <mergeCell ref="D43:BC43"/>
    <mergeCell ref="D45:BC45"/>
    <mergeCell ref="D47:BC47"/>
    <mergeCell ref="D48:BC48"/>
    <mergeCell ref="D49:BC49"/>
    <mergeCell ref="D31:BC31"/>
    <mergeCell ref="D32:BC32"/>
    <mergeCell ref="D34:BC34"/>
    <mergeCell ref="D36:BC36"/>
    <mergeCell ref="D38:BC38"/>
    <mergeCell ref="D40:BC40"/>
    <mergeCell ref="D18:BC18"/>
    <mergeCell ref="D20:BC20"/>
    <mergeCell ref="D22:BC22"/>
    <mergeCell ref="D24:BC24"/>
    <mergeCell ref="D26:BC26"/>
    <mergeCell ref="D28:BC28"/>
    <mergeCell ref="A9:BC9"/>
    <mergeCell ref="C53:BC5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E5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ErrorMessage="1" sqref="D13:D14 K15:K17 D18 K19 D20 K21 D22 K23 D24 K25 D26 K27 D28 K29:K30 D31:D32 K33 D34 K35 D36 K37 D38 K39 D40:D41 K42 D43 K44 D45 K46 D47:D49 K5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19 G21:H21 G23:H23 G25:H25 G27:H27 G29:H30 G33:H33 G35:H35 G37:H37 G39:H39 G42:H42 G44:H44 G46:H46 G50:H50">
      <formula1>0</formula1>
      <formula2>999999999999999</formula2>
    </dataValidation>
    <dataValidation allowBlank="1" showInputMessage="1" showErrorMessage="1" promptTitle="Addition / Deduction" prompt="Please Choose the correct One" sqref="J15:J17 J19 J21 J23 J25 J27 J29:J30 J33 J35 J37 J39 J42 J44 J46 J50">
      <formula1>0</formula1>
      <formula2>0</formula2>
    </dataValidation>
    <dataValidation type="list" showErrorMessage="1" sqref="I15:I17 I19 I21 I23 I25 I27 I29:I30 I33 I35 I37 I39 I42 I44 I46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19 N21:O21 N23:O23 N25:O25 N27:O27 N29:O30 N33:O33 N35:O35 N37:O37 N39:O39 N42:O42 N44:O44 N46:O46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 R21 R23 R25 R27 R29:R30 R33 R35 R37 R39 R42 R44 R46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 Q21 Q23 Q25 Q27 Q29:Q30 Q33 Q35 Q37 Q39 Q42 Q44 Q46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 M21 M23 M25 M27 M29:M30 M33 M35 M37 M39 M42 M44 M46 M50">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7 D19 D21 D23 D25 D27 D29:D30 D33 D35 D37 D39 D42 D44 D46 D5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 F21 F23 F25 F27 F29:F30 F33 F35 F37 F39 F42 F44 F46 F5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50 L49">
      <formula1>"INR"</formula1>
    </dataValidation>
    <dataValidation allowBlank="1" showInputMessage="1" showErrorMessage="1" promptTitle="Itemcode/Make" prompt="Please enter text" sqref="C13:C50">
      <formula1>0</formula1>
      <formula2>0</formula2>
    </dataValidation>
    <dataValidation type="decimal" allowBlank="1" showInputMessage="1" showErrorMessage="1" errorTitle="Invalid Entry" error="Only Numeric Values are allowed. " sqref="A13:A5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2021-09-03T12:46:11Z</cp:lastPrinted>
  <dcterms:created xsi:type="dcterms:W3CDTF">2009-01-30T06:42:42Z</dcterms:created>
  <dcterms:modified xsi:type="dcterms:W3CDTF">2021-09-03T12:46:36Z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