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<sst xmlns="http://schemas.openxmlformats.org/spreadsheetml/2006/main" count="263" uniqueCount="97">
  <si>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</si>
  <si>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</si>
  <si>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</si>
  <si>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</si>
  <si>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</si>
  <si>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</si>
  <si>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</si>
  <si>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</si>
  <si>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</si>
  <si>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</si>
  <si>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</si>
  <si>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</si>
  <si>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</si>
  <si>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</si>
  <si>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</si>
  <si>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</si>
  <si>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</si>
  <si>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</si>
  <si>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</si>
  <si>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</si>
  <si>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</si>
  <si>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</si>
  <si>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</si>
  <si>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</si>
  <si>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</si>
  <si>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</si>
  <si>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</si>
  <si>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</si>
  <si>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</si>
  <si>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item1</t>
  </si>
  <si>
    <t>Nos</t>
  </si>
  <si>
    <t>Excess(+)</t>
  </si>
  <si>
    <t>Supplying, Conveying and fixing spls. Including eart</t>
  </si>
  <si>
    <t>Construction of chamber for 100mm sluice plates</t>
  </si>
  <si>
    <t>item2</t>
  </si>
  <si>
    <t>item3</t>
  </si>
  <si>
    <t>item5</t>
  </si>
  <si>
    <t>Total in Figures</t>
  </si>
  <si>
    <t>Select</t>
  </si>
  <si>
    <t>%</t>
  </si>
  <si>
    <t>Full Conversion</t>
  </si>
  <si>
    <t>Quoted Rate in Words</t>
  </si>
  <si>
    <t>Quoted Rate in Figures</t>
  </si>
  <si>
    <t xml:space="preserve">TOTAL AMOUNT  </t>
  </si>
  <si>
    <t>TOTAL AMOUNT With Taxes</t>
  </si>
  <si>
    <t>TOTAL AMOUNT In Words</t>
  </si>
  <si>
    <t>Less(-)</t>
  </si>
  <si>
    <t>item4</t>
  </si>
  <si>
    <t>Cat (A) -Items to be supply and installation</t>
  </si>
  <si>
    <t>Cat (B) - Buy Back Items</t>
  </si>
  <si>
    <r>
      <t xml:space="preserve">BASIC RATE PER UNIT In </t>
    </r>
    <r>
      <rPr>
        <b/>
        <sz val="11"/>
        <color indexed="10"/>
        <rFont val="Arial"/>
        <family val="2"/>
      </rPr>
      <t>Figures</t>
    </r>
    <r>
      <rPr>
        <b/>
        <sz val="11"/>
        <rFont val="Arial"/>
        <family val="2"/>
      </rPr>
      <t xml:space="preserve"> To be entered by the </t>
    </r>
    <r>
      <rPr>
        <b/>
        <sz val="11"/>
        <color indexed="10"/>
        <rFont val="Arial"/>
        <family val="2"/>
      </rPr>
      <t>Bidder</t>
    </r>
  </si>
  <si>
    <t>Item Rate</t>
  </si>
  <si>
    <t>SITC of modular type Fan Coil Unit (floor/wall-mounted) , The unit shall be complete with grills, insulated enclosure, drain tray, comprising of blower, 2/3 speed motor with fan speed controller, 2/3 row copper coil section, washable filter section, 2 way motorised valve with actuator,   and  brass flair fitting for copper pipe connection, i/c all necessary support /hangers, vibration isolators etc. complete as reqd.</t>
  </si>
  <si>
    <t>2.0 TR or Higher Capacity</t>
  </si>
  <si>
    <t>Providing and fixing Digital Thermostate for FCUs/AHUs Capacity commissioning i/c  dismantling   old if any  etc. complete as reqd</t>
  </si>
  <si>
    <t>Drain out the water from condensor / chilled supply &amp; return pipe line and making good i/c re-filling of water in  pipe line ,testing &amp; commissioning complete as required.</t>
  </si>
  <si>
    <t>20 mm to 100 mm</t>
  </si>
  <si>
    <t>Providing &amp; fixing of  Brass Air-Vent of following size  with compatible Copper/MS  pipe  i/c all necessary accessories &amp; dismantling old if any complete as reqd.</t>
  </si>
  <si>
    <t>25 mm dia</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</si>
  <si>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t>
  </si>
  <si>
    <t>25 mm nominal outer dia Pipes</t>
  </si>
  <si>
    <r>
      <t>Providing, laying &amp; fixing of</t>
    </r>
    <r>
      <rPr>
        <sz val="11"/>
        <color indexed="10"/>
        <rFont val="Calibri"/>
        <family val="2"/>
      </rPr>
      <t xml:space="preserve"> </t>
    </r>
    <r>
      <rPr>
        <sz val="11"/>
        <color theme="1"/>
        <rFont val="Calibri"/>
        <family val="2"/>
      </rPr>
      <t>rain forced fibre flexible/soft  PVC pipe of size given below etc. complete as reqd.</t>
    </r>
  </si>
  <si>
    <t>up to 20 mm</t>
  </si>
  <si>
    <r>
      <t xml:space="preserve">Supply &amp; fixing of </t>
    </r>
    <r>
      <rPr>
        <sz val="11"/>
        <color theme="1"/>
        <rFont val="Calibri"/>
        <family val="2"/>
      </rPr>
      <t>copper piping 5/8" or 6/8" with 19 mm thick Class "O" Nitrile insulation on surface / recessed with flair nut, clamps  i/c hole making on wall, resealing etc complete as reqd.</t>
    </r>
  </si>
  <si>
    <r>
      <t xml:space="preserve">Providing, laying, testing, and commissioning of following size  </t>
    </r>
    <r>
      <rPr>
        <sz val="11"/>
        <color theme="1"/>
        <rFont val="Calibri"/>
        <family val="2"/>
      </rPr>
      <t>Un-armoured PVC insulated Copper conductor power/control cable of following size on surface/recessed complete as required.</t>
    </r>
  </si>
  <si>
    <t>3 Core x 1.5 Sqmm, flexible Un-armoured copper cable</t>
  </si>
  <si>
    <r>
      <t xml:space="preserve">Providing &amp; fixing of </t>
    </r>
    <r>
      <rPr>
        <sz val="11"/>
        <color indexed="10"/>
        <rFont val="Calibri"/>
        <family val="2"/>
      </rPr>
      <t xml:space="preserve"> </t>
    </r>
    <r>
      <rPr>
        <sz val="11"/>
        <color theme="1"/>
        <rFont val="Calibri"/>
        <family val="2"/>
      </rPr>
      <t>Thermal protecting layer  (double coat ) painting over exposed MS/copper pipe insulation outer surface with approved make chemical, shade and glass cloths as per standard specification complete as required.</t>
    </r>
  </si>
  <si>
    <t>20 mm</t>
  </si>
  <si>
    <t>25 mm</t>
  </si>
  <si>
    <t>Supply and installation UPVC mini trunking (casing-capping) &amp; flexible conduit of following size white-system with independent cover- without central partision etc. as reqd</t>
  </si>
  <si>
    <t xml:space="preserve">UPVC trunking 20mm x 12mm </t>
  </si>
  <si>
    <t>Flexi Conduit 20 mm</t>
  </si>
  <si>
    <t>Dismantling of Fan coil unit of Hi-wall/wall/floor mounted or ceiling suspended type up to 3.5 TR capacity including filter and valves etc. Complete as required.</t>
  </si>
  <si>
    <r>
      <rPr>
        <b/>
        <i/>
        <sz val="12"/>
        <color indexed="10"/>
        <rFont val="Arial"/>
        <family val="2"/>
      </rPr>
      <t>Buy-Back (ie minus)</t>
    </r>
    <r>
      <rPr>
        <sz val="12"/>
        <rFont val="Arial"/>
        <family val="2"/>
      </rPr>
      <t xml:space="preserve">Buy back cost of existing  any type FCU up to 2.0 tr capacity ,controller etc and taken away from site Complete as required. </t>
    </r>
  </si>
  <si>
    <t>Job</t>
  </si>
  <si>
    <t>Mtr</t>
  </si>
  <si>
    <t>item6</t>
  </si>
  <si>
    <t>item7</t>
  </si>
  <si>
    <t>item8</t>
  </si>
  <si>
    <t>item9</t>
  </si>
  <si>
    <t>item10</t>
  </si>
  <si>
    <t>item11</t>
  </si>
  <si>
    <t>item12</t>
  </si>
  <si>
    <t>item13</t>
  </si>
  <si>
    <t>item14</t>
  </si>
  <si>
    <t>item15</t>
  </si>
  <si>
    <t>item16</t>
  </si>
  <si>
    <t>item17</t>
  </si>
  <si>
    <t>item18</t>
  </si>
  <si>
    <t>item19</t>
  </si>
  <si>
    <t>item20</t>
  </si>
  <si>
    <t>item21</t>
  </si>
  <si>
    <t>item22</t>
  </si>
  <si>
    <t>item23</t>
  </si>
  <si>
    <t>Tender Inviting Authority: Executive Engineer IWD IITK</t>
  </si>
  <si>
    <t>Name of Work: Rejuvenation of old FCU's with SITC of  04 x 2.2 tr/higher Modular (floor cum wall) FCU's at Extension of NAMPET Lab at (WL-110).</t>
  </si>
  <si>
    <t>Contract No:     21 /AC/2021/199             dated 10.11.2021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</si>
</sst>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i/>
      <sz val="12"/>
      <name val="Arial"/>
      <family val="2"/>
    </font>
    <font>
      <b/>
      <i/>
      <sz val="12"/>
      <color indexed="10"/>
      <name val="Arial"/>
      <family val="2"/>
    </font>
    <font>
      <b/>
      <sz val="16"/>
      <name val="Times New Roman"/>
      <family val="1"/>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6"/>
      <color indexed="62"/>
      <name val="Times New Roman"/>
      <family val="1"/>
    </font>
    <font>
      <b/>
      <u val="single"/>
      <sz val="16"/>
      <color indexed="10"/>
      <name val="Arial"/>
      <family val="2"/>
    </font>
    <font>
      <sz val="11"/>
      <name val="Calibri"/>
      <family val="2"/>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sz val="16"/>
      <color theme="4" tint="-0.24997000396251678"/>
      <name val="Times New Roman"/>
      <family val="1"/>
    </font>
    <font>
      <b/>
      <sz val="16"/>
      <color rgb="FFFF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9"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9"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17"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1" xfId="57" applyNumberFormat="1" applyFont="1" applyFill="1" applyBorder="1" applyAlignment="1" applyProtection="1">
      <alignment horizontal="right" vertical="top"/>
      <protection hidden="1"/>
    </xf>
    <xf numFmtId="0" fontId="2" fillId="0" borderId="18" xfId="57" applyNumberFormat="1" applyFont="1" applyFill="1" applyBorder="1" applyAlignment="1" applyProtection="1">
      <alignment horizontal="right" vertical="top"/>
      <protection locked="0"/>
    </xf>
    <xf numFmtId="0" fontId="18" fillId="0" borderId="11" xfId="59" applyNumberFormat="1" applyFont="1" applyFill="1" applyBorder="1" applyAlignment="1">
      <alignment vertical="top" wrapText="1"/>
      <protection/>
    </xf>
    <xf numFmtId="0" fontId="76" fillId="0" borderId="11" xfId="59" applyNumberFormat="1" applyFont="1" applyFill="1" applyBorder="1" applyAlignment="1">
      <alignment horizontal="center" vertical="center" wrapText="1" readingOrder="1"/>
      <protection/>
    </xf>
    <xf numFmtId="0" fontId="3" fillId="0" borderId="11" xfId="57" applyNumberFormat="1" applyFont="1" applyFill="1" applyBorder="1" applyAlignment="1">
      <alignment horizontal="center" vertical="center"/>
      <protection/>
    </xf>
    <xf numFmtId="2" fontId="3" fillId="0" borderId="15" xfId="59" applyNumberFormat="1" applyFont="1" applyFill="1" applyBorder="1" applyAlignment="1">
      <alignment horizontal="center" vertical="center"/>
      <protection/>
    </xf>
    <xf numFmtId="0" fontId="3" fillId="0" borderId="11" xfId="59" applyNumberFormat="1" applyFont="1" applyFill="1" applyBorder="1" applyAlignment="1">
      <alignment horizontal="center" vertical="center"/>
      <protection/>
    </xf>
    <xf numFmtId="0" fontId="77" fillId="0" borderId="13" xfId="59" applyNumberFormat="1" applyFont="1" applyFill="1" applyBorder="1" applyAlignment="1">
      <alignment vertical="center" wrapText="1"/>
      <protection/>
    </xf>
    <xf numFmtId="0" fontId="20" fillId="0" borderId="15" xfId="59" applyNumberFormat="1" applyFont="1" applyFill="1" applyBorder="1" applyAlignment="1">
      <alignment vertical="center" wrapText="1"/>
      <protection/>
    </xf>
    <xf numFmtId="0" fontId="20" fillId="0" borderId="18" xfId="59" applyNumberFormat="1" applyFont="1" applyFill="1" applyBorder="1" applyAlignment="1">
      <alignment vertical="center" wrapText="1"/>
      <protection/>
    </xf>
    <xf numFmtId="0" fontId="2" fillId="0" borderId="13" xfId="57" applyNumberFormat="1" applyFont="1" applyFill="1" applyBorder="1" applyAlignment="1">
      <alignment horizontal="center" vertical="top" wrapText="1"/>
      <protection/>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2" fontId="6" fillId="0" borderId="11" xfId="59" applyNumberFormat="1" applyFont="1" applyFill="1" applyBorder="1" applyAlignment="1">
      <alignment vertical="center"/>
      <protection/>
    </xf>
    <xf numFmtId="2" fontId="2" fillId="33" borderId="19" xfId="57" applyNumberFormat="1" applyFont="1" applyFill="1" applyBorder="1" applyAlignment="1" applyProtection="1">
      <alignment horizontal="right" vertical="center"/>
      <protection locked="0"/>
    </xf>
    <xf numFmtId="2" fontId="3" fillId="0" borderId="18" xfId="59" applyNumberFormat="1" applyFont="1" applyFill="1" applyBorder="1" applyAlignment="1">
      <alignment horizontal="center" vertical="center"/>
      <protection/>
    </xf>
    <xf numFmtId="0" fontId="49" fillId="0" borderId="11" xfId="0" applyNumberFormat="1" applyFont="1" applyFill="1" applyBorder="1" applyAlignment="1">
      <alignment horizontal="justify" vertical="top" wrapText="1"/>
    </xf>
    <xf numFmtId="0" fontId="0" fillId="0" borderId="11" xfId="0" applyFont="1" applyFill="1" applyBorder="1" applyAlignment="1">
      <alignment horizontal="justify" vertical="top"/>
    </xf>
    <xf numFmtId="0" fontId="0" fillId="0" borderId="11" xfId="0" applyFill="1" applyBorder="1" applyAlignment="1">
      <alignment horizontal="justify" vertical="top"/>
    </xf>
    <xf numFmtId="0" fontId="49" fillId="0" borderId="11" xfId="0" applyFont="1" applyFill="1" applyBorder="1" applyAlignment="1">
      <alignment horizontal="center" vertical="top"/>
    </xf>
    <xf numFmtId="0" fontId="49" fillId="0" borderId="11" xfId="0" applyFont="1" applyFill="1" applyBorder="1" applyAlignment="1">
      <alignment vertical="top"/>
    </xf>
    <xf numFmtId="1"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xf>
    <xf numFmtId="0" fontId="78" fillId="0" borderId="11" xfId="59" applyNumberFormat="1" applyFont="1" applyFill="1" applyBorder="1" applyAlignment="1">
      <alignment vertical="center" wrapText="1"/>
      <protection/>
    </xf>
    <xf numFmtId="0" fontId="0" fillId="0" borderId="11" xfId="0" applyFont="1" applyFill="1" applyBorder="1" applyAlignment="1">
      <alignment horizontal="center" vertical="top"/>
    </xf>
    <xf numFmtId="1" fontId="49" fillId="0" borderId="11" xfId="0" applyNumberFormat="1" applyFont="1" applyFill="1" applyBorder="1" applyAlignment="1">
      <alignment horizontal="center" vertical="top"/>
    </xf>
    <xf numFmtId="0" fontId="0" fillId="0" borderId="11" xfId="0" applyFont="1" applyFill="1" applyBorder="1" applyAlignment="1">
      <alignment horizontal="center" vertical="center"/>
    </xf>
    <xf numFmtId="1" fontId="0" fillId="0" borderId="11" xfId="0" applyNumberFormat="1" applyFont="1" applyFill="1" applyBorder="1" applyAlignment="1">
      <alignment horizontal="center" vertical="center"/>
    </xf>
    <xf numFmtId="1" fontId="49" fillId="0" borderId="11" xfId="0" applyNumberFormat="1" applyFont="1" applyFill="1" applyBorder="1" applyAlignment="1">
      <alignment horizontal="center" vertical="top" wrapText="1"/>
    </xf>
    <xf numFmtId="1" fontId="0" fillId="0" borderId="11" xfId="0" applyNumberFormat="1" applyFont="1" applyFill="1" applyBorder="1" applyAlignment="1">
      <alignment horizontal="center" vertical="center" wrapText="1"/>
    </xf>
    <xf numFmtId="1" fontId="49" fillId="0" borderId="11"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8"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0"/>
  <sheetViews>
    <sheetView showGridLines="0" zoomScale="75" zoomScaleNormal="75" zoomScalePageLayoutView="0" workbookViewId="0" topLeftCell="A1">
      <selection activeCell="A7" sqref="A7:BC7"/>
    </sheetView>
  </sheetViews>
  <sheetFormatPr defaultColWidth="9.140625" defaultRowHeight="15"/>
  <cols>
    <col min="1" max="1" width="12.7109375" style="24" customWidth="1"/>
    <col min="2" max="2" width="66.00390625" style="24" customWidth="1"/>
    <col min="3" max="3" width="11.8515625" style="24" hidden="1" customWidth="1"/>
    <col min="4" max="4" width="12.421875" style="24" customWidth="1"/>
    <col min="5" max="5" width="8.7109375" style="24" customWidth="1"/>
    <col min="6" max="6" width="11.8515625" style="24" hidden="1" customWidth="1"/>
    <col min="7" max="7" width="14.140625" style="24" hidden="1" customWidth="1"/>
    <col min="8" max="8" width="13.8515625" style="24" hidden="1" customWidth="1"/>
    <col min="9" max="9" width="12.140625" style="24" hidden="1" customWidth="1"/>
    <col min="10" max="10" width="11.57421875" style="24" hidden="1" customWidth="1"/>
    <col min="11" max="11" width="19.57421875" style="24" hidden="1" customWidth="1"/>
    <col min="12" max="12" width="14.28125" style="24" hidden="1" customWidth="1"/>
    <col min="13" max="13" width="20.140625" style="24" customWidth="1"/>
    <col min="14" max="14" width="12.28125" style="44" hidden="1" customWidth="1"/>
    <col min="15" max="17" width="12.28125" style="24" hidden="1" customWidth="1"/>
    <col min="18" max="18" width="24.28125" style="24" hidden="1" customWidth="1"/>
    <col min="19" max="19" width="13.7109375" style="24" hidden="1" customWidth="1"/>
    <col min="20" max="20" width="13.8515625" style="24" hidden="1" customWidth="1"/>
    <col min="21" max="21" width="15.421875" style="24" hidden="1" customWidth="1"/>
    <col min="22" max="22" width="13.00390625" style="24" hidden="1" customWidth="1"/>
    <col min="23" max="23" width="8.71093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7.8515625" style="24" customWidth="1"/>
    <col min="54" max="54" width="18.28125" style="24" hidden="1" customWidth="1"/>
    <col min="55" max="55" width="50.140625" style="24" customWidth="1"/>
    <col min="56" max="56" width="22.28125" style="24" customWidth="1"/>
    <col min="57" max="238" width="9.140625" style="24" customWidth="1"/>
    <col min="239" max="243" width="9.140625" style="25" customWidth="1"/>
    <col min="244" max="16384" width="9.140625" style="24" customWidth="1"/>
  </cols>
  <sheetData>
    <row r="1" spans="1:243" s="1" customFormat="1" ht="30" customHeight="1">
      <c r="A1" s="93" t="str">
        <f>B2&amp;" BoQ"</f>
        <v>Item Rate BoQ</v>
      </c>
      <c r="B1" s="93"/>
      <c r="C1" s="93"/>
      <c r="D1" s="93"/>
      <c r="E1" s="93"/>
      <c r="F1" s="93"/>
      <c r="G1" s="93"/>
      <c r="H1" s="93"/>
      <c r="I1" s="93"/>
      <c r="J1" s="93"/>
      <c r="K1" s="93"/>
      <c r="L1" s="93"/>
      <c r="O1" s="2"/>
      <c r="P1" s="2"/>
      <c r="Q1" s="3"/>
      <c r="IE1" s="3"/>
      <c r="IF1" s="3"/>
      <c r="IG1" s="3"/>
      <c r="IH1" s="3"/>
      <c r="II1" s="3"/>
    </row>
    <row r="2" spans="1:17" s="1" customFormat="1" ht="25.5" customHeight="1" hidden="1">
      <c r="A2" s="26" t="s">
        <v>4</v>
      </c>
      <c r="B2" s="26" t="s">
        <v>51</v>
      </c>
      <c r="C2" s="26" t="s">
        <v>5</v>
      </c>
      <c r="D2" s="26" t="s">
        <v>6</v>
      </c>
      <c r="E2" s="26" t="s">
        <v>7</v>
      </c>
      <c r="J2" s="4"/>
      <c r="K2" s="4"/>
      <c r="L2" s="4"/>
      <c r="O2" s="2"/>
      <c r="P2" s="2"/>
      <c r="Q2" s="3"/>
    </row>
    <row r="3" spans="1:243" s="1" customFormat="1" ht="30" customHeight="1" hidden="1">
      <c r="A3" s="1" t="s">
        <v>8</v>
      </c>
      <c r="IE3" s="3"/>
      <c r="IF3" s="3"/>
      <c r="IG3" s="3"/>
      <c r="IH3" s="3"/>
      <c r="II3" s="3"/>
    </row>
    <row r="4" spans="1:243" s="5" customFormat="1" ht="30" customHeight="1">
      <c r="A4" s="94" t="s">
        <v>94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95</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96</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9</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61.5" customHeight="1">
      <c r="A8" s="27" t="s">
        <v>10</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7" t="s">
        <v>11</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hidden="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64.5" customHeight="1">
      <c r="A11" s="11" t="s">
        <v>0</v>
      </c>
      <c r="B11" s="45" t="s">
        <v>18</v>
      </c>
      <c r="C11" s="45" t="s">
        <v>1</v>
      </c>
      <c r="D11" s="45" t="s">
        <v>19</v>
      </c>
      <c r="E11" s="45" t="s">
        <v>20</v>
      </c>
      <c r="F11" s="45" t="s">
        <v>2</v>
      </c>
      <c r="G11" s="45"/>
      <c r="H11" s="45"/>
      <c r="I11" s="45" t="s">
        <v>21</v>
      </c>
      <c r="J11" s="45" t="s">
        <v>22</v>
      </c>
      <c r="K11" s="45" t="s">
        <v>23</v>
      </c>
      <c r="L11" s="45" t="s">
        <v>24</v>
      </c>
      <c r="M11" s="46" t="s">
        <v>50</v>
      </c>
      <c r="N11" s="45" t="s">
        <v>25</v>
      </c>
      <c r="O11" s="45" t="s">
        <v>26</v>
      </c>
      <c r="P11" s="45" t="s">
        <v>27</v>
      </c>
      <c r="Q11" s="45" t="s">
        <v>28</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43</v>
      </c>
      <c r="BB11" s="47" t="s">
        <v>44</v>
      </c>
      <c r="BC11" s="48" t="s">
        <v>45</v>
      </c>
      <c r="IE11" s="13"/>
      <c r="IF11" s="13"/>
      <c r="IG11" s="13"/>
      <c r="IH11" s="13"/>
      <c r="II11" s="13"/>
    </row>
    <row r="12" spans="1:243" s="12" customFormat="1" ht="15" hidden="1">
      <c r="A12" s="14">
        <v>1</v>
      </c>
      <c r="B12" s="49">
        <v>2</v>
      </c>
      <c r="C12" s="49">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53</v>
      </c>
      <c r="BB12" s="49">
        <v>54</v>
      </c>
      <c r="BC12" s="49">
        <v>55</v>
      </c>
      <c r="IE12" s="13"/>
      <c r="IF12" s="13"/>
      <c r="IG12" s="13"/>
      <c r="IH12" s="13"/>
      <c r="II12" s="13"/>
    </row>
    <row r="13" spans="1:243" s="17" customFormat="1" ht="27.75" customHeight="1">
      <c r="A13" s="28">
        <v>1</v>
      </c>
      <c r="B13" s="61" t="s">
        <v>48</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3"/>
      <c r="IE13" s="18"/>
      <c r="IF13" s="18"/>
      <c r="IG13" s="18"/>
      <c r="IH13" s="18"/>
      <c r="II13" s="18"/>
    </row>
    <row r="14" spans="1:243" s="17" customFormat="1" ht="105">
      <c r="A14" s="79">
        <v>1.1</v>
      </c>
      <c r="B14" s="71" t="s">
        <v>52</v>
      </c>
      <c r="C14" s="57" t="s">
        <v>29</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3"/>
      <c r="IE14" s="18">
        <v>1.01</v>
      </c>
      <c r="IF14" s="18" t="s">
        <v>32</v>
      </c>
      <c r="IG14" s="18" t="s">
        <v>29</v>
      </c>
      <c r="IH14" s="18">
        <v>123.223</v>
      </c>
      <c r="II14" s="18" t="s">
        <v>30</v>
      </c>
    </row>
    <row r="15" spans="1:243" s="17" customFormat="1" ht="15">
      <c r="A15" s="79">
        <v>1.2</v>
      </c>
      <c r="B15" s="72" t="s">
        <v>53</v>
      </c>
      <c r="C15" s="57" t="s">
        <v>34</v>
      </c>
      <c r="D15" s="80">
        <v>4</v>
      </c>
      <c r="E15" s="81" t="s">
        <v>30</v>
      </c>
      <c r="F15" s="70">
        <v>0</v>
      </c>
      <c r="G15" s="19"/>
      <c r="H15" s="15"/>
      <c r="I15" s="60" t="s">
        <v>31</v>
      </c>
      <c r="J15" s="58">
        <v>1</v>
      </c>
      <c r="K15" s="16" t="s">
        <v>40</v>
      </c>
      <c r="L15" s="16" t="s">
        <v>7</v>
      </c>
      <c r="M15" s="69"/>
      <c r="N15" s="19"/>
      <c r="O15" s="19"/>
      <c r="P15" s="52"/>
      <c r="Q15" s="19"/>
      <c r="R15" s="19"/>
      <c r="S15" s="52"/>
      <c r="T15" s="53"/>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64"/>
      <c r="BA15" s="65">
        <f>J15*D15*M15</f>
        <v>0</v>
      </c>
      <c r="BB15" s="66">
        <f>((M15*T15%)+M15)*D15*J15</f>
        <v>0</v>
      </c>
      <c r="BC15" s="67" t="str">
        <f>SpellNumber(L15,BB15)</f>
        <v>INR Zero Only</v>
      </c>
      <c r="IE15" s="18">
        <v>1.01</v>
      </c>
      <c r="IF15" s="18" t="s">
        <v>32</v>
      </c>
      <c r="IG15" s="18" t="s">
        <v>29</v>
      </c>
      <c r="IH15" s="18">
        <v>123.223</v>
      </c>
      <c r="II15" s="18" t="s">
        <v>30</v>
      </c>
    </row>
    <row r="16" spans="1:243" s="17" customFormat="1" ht="45">
      <c r="A16" s="79">
        <v>2</v>
      </c>
      <c r="B16" s="73" t="s">
        <v>54</v>
      </c>
      <c r="C16" s="57" t="s">
        <v>35</v>
      </c>
      <c r="D16" s="80">
        <v>4</v>
      </c>
      <c r="E16" s="79" t="s">
        <v>30</v>
      </c>
      <c r="F16" s="70">
        <v>0</v>
      </c>
      <c r="G16" s="19"/>
      <c r="H16" s="15"/>
      <c r="I16" s="60" t="s">
        <v>31</v>
      </c>
      <c r="J16" s="58">
        <v>1</v>
      </c>
      <c r="K16" s="16" t="s">
        <v>40</v>
      </c>
      <c r="L16" s="16" t="s">
        <v>7</v>
      </c>
      <c r="M16" s="69"/>
      <c r="N16" s="19"/>
      <c r="O16" s="19"/>
      <c r="P16" s="52"/>
      <c r="Q16" s="19"/>
      <c r="R16" s="19"/>
      <c r="S16" s="52"/>
      <c r="T16" s="53"/>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64"/>
      <c r="BA16" s="65">
        <f>J16*D16*M16</f>
        <v>0</v>
      </c>
      <c r="BB16" s="66">
        <f>((M16*T16%)+M16)*D16*J16</f>
        <v>0</v>
      </c>
      <c r="BC16" s="67" t="str">
        <f>SpellNumber(L16,BB16)</f>
        <v>INR Zero Only</v>
      </c>
      <c r="IE16" s="18">
        <v>1.01</v>
      </c>
      <c r="IF16" s="18" t="s">
        <v>32</v>
      </c>
      <c r="IG16" s="18" t="s">
        <v>29</v>
      </c>
      <c r="IH16" s="18">
        <v>123.223</v>
      </c>
      <c r="II16" s="18" t="s">
        <v>30</v>
      </c>
    </row>
    <row r="17" spans="1:243" s="17" customFormat="1" ht="45">
      <c r="A17" s="74">
        <v>3</v>
      </c>
      <c r="B17" s="71" t="s">
        <v>55</v>
      </c>
      <c r="C17" s="57" t="s">
        <v>47</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3"/>
      <c r="IE17" s="18">
        <v>1.01</v>
      </c>
      <c r="IF17" s="18" t="s">
        <v>32</v>
      </c>
      <c r="IG17" s="18" t="s">
        <v>29</v>
      </c>
      <c r="IH17" s="18">
        <v>123.223</v>
      </c>
      <c r="II17" s="18" t="s">
        <v>30</v>
      </c>
    </row>
    <row r="18" spans="1:243" s="17" customFormat="1" ht="15">
      <c r="A18" s="74">
        <v>3.1</v>
      </c>
      <c r="B18" s="75" t="s">
        <v>56</v>
      </c>
      <c r="C18" s="57" t="s">
        <v>36</v>
      </c>
      <c r="D18" s="76">
        <v>2</v>
      </c>
      <c r="E18" s="77" t="s">
        <v>74</v>
      </c>
      <c r="F18" s="70">
        <v>0</v>
      </c>
      <c r="G18" s="19"/>
      <c r="H18" s="15"/>
      <c r="I18" s="60" t="s">
        <v>31</v>
      </c>
      <c r="J18" s="58">
        <v>1</v>
      </c>
      <c r="K18" s="16" t="s">
        <v>40</v>
      </c>
      <c r="L18" s="16" t="s">
        <v>7</v>
      </c>
      <c r="M18" s="69"/>
      <c r="N18" s="19"/>
      <c r="O18" s="19"/>
      <c r="P18" s="52"/>
      <c r="Q18" s="19"/>
      <c r="R18" s="19"/>
      <c r="S18" s="52"/>
      <c r="T18" s="53"/>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64"/>
      <c r="BA18" s="65">
        <f>J18*D18*M18</f>
        <v>0</v>
      </c>
      <c r="BB18" s="66">
        <f>((M18*T18%)+M18)*D18*J18</f>
        <v>0</v>
      </c>
      <c r="BC18" s="67" t="str">
        <f>SpellNumber(L18,BB18)</f>
        <v>INR Zero Only</v>
      </c>
      <c r="IE18" s="18">
        <v>1.01</v>
      </c>
      <c r="IF18" s="18" t="s">
        <v>32</v>
      </c>
      <c r="IG18" s="18" t="s">
        <v>29</v>
      </c>
      <c r="IH18" s="18">
        <v>123.223</v>
      </c>
      <c r="II18" s="18" t="s">
        <v>30</v>
      </c>
    </row>
    <row r="19" spans="1:243" s="17" customFormat="1" ht="45">
      <c r="A19" s="74">
        <v>4</v>
      </c>
      <c r="B19" s="71" t="s">
        <v>57</v>
      </c>
      <c r="C19" s="57" t="s">
        <v>76</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3"/>
      <c r="IE19" s="18">
        <v>1.01</v>
      </c>
      <c r="IF19" s="18" t="s">
        <v>32</v>
      </c>
      <c r="IG19" s="18" t="s">
        <v>29</v>
      </c>
      <c r="IH19" s="18">
        <v>123.223</v>
      </c>
      <c r="II19" s="18" t="s">
        <v>30</v>
      </c>
    </row>
    <row r="20" spans="1:243" s="17" customFormat="1" ht="15">
      <c r="A20" s="81">
        <v>4.1</v>
      </c>
      <c r="B20" s="72" t="s">
        <v>58</v>
      </c>
      <c r="C20" s="57" t="s">
        <v>77</v>
      </c>
      <c r="D20" s="82">
        <v>2</v>
      </c>
      <c r="E20" s="81" t="s">
        <v>30</v>
      </c>
      <c r="F20" s="70">
        <v>0</v>
      </c>
      <c r="G20" s="19"/>
      <c r="H20" s="15"/>
      <c r="I20" s="60" t="s">
        <v>31</v>
      </c>
      <c r="J20" s="58">
        <v>1</v>
      </c>
      <c r="K20" s="16" t="s">
        <v>40</v>
      </c>
      <c r="L20" s="16" t="s">
        <v>7</v>
      </c>
      <c r="M20" s="69"/>
      <c r="N20" s="19"/>
      <c r="O20" s="19"/>
      <c r="P20" s="52"/>
      <c r="Q20" s="19"/>
      <c r="R20" s="19"/>
      <c r="S20" s="52"/>
      <c r="T20" s="53"/>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64"/>
      <c r="BA20" s="65">
        <f>J20*D20*M20</f>
        <v>0</v>
      </c>
      <c r="BB20" s="66">
        <f>((M20*T20%)+M20)*D20*J20</f>
        <v>0</v>
      </c>
      <c r="BC20" s="67" t="str">
        <f>SpellNumber(L20,BB20)</f>
        <v>INR Zero Only</v>
      </c>
      <c r="IE20" s="18">
        <v>1.01</v>
      </c>
      <c r="IF20" s="18" t="s">
        <v>32</v>
      </c>
      <c r="IG20" s="18" t="s">
        <v>29</v>
      </c>
      <c r="IH20" s="18">
        <v>123.223</v>
      </c>
      <c r="II20" s="18" t="s">
        <v>30</v>
      </c>
    </row>
    <row r="21" spans="1:243" s="17" customFormat="1" ht="105">
      <c r="A21" s="79">
        <v>5</v>
      </c>
      <c r="B21" s="71" t="s">
        <v>59</v>
      </c>
      <c r="C21" s="57" t="s">
        <v>78</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3"/>
      <c r="IE21" s="18">
        <v>1.01</v>
      </c>
      <c r="IF21" s="18" t="s">
        <v>32</v>
      </c>
      <c r="IG21" s="18" t="s">
        <v>29</v>
      </c>
      <c r="IH21" s="18">
        <v>123.223</v>
      </c>
      <c r="II21" s="18" t="s">
        <v>30</v>
      </c>
    </row>
    <row r="22" spans="1:243" s="17" customFormat="1" ht="15">
      <c r="A22" s="79">
        <v>5.1</v>
      </c>
      <c r="B22" s="72" t="s">
        <v>60</v>
      </c>
      <c r="C22" s="57" t="s">
        <v>79</v>
      </c>
      <c r="D22" s="80">
        <v>5</v>
      </c>
      <c r="E22" s="83" t="s">
        <v>75</v>
      </c>
      <c r="F22" s="70">
        <v>0</v>
      </c>
      <c r="G22" s="19"/>
      <c r="H22" s="15"/>
      <c r="I22" s="60" t="s">
        <v>31</v>
      </c>
      <c r="J22" s="58">
        <v>1</v>
      </c>
      <c r="K22" s="16" t="s">
        <v>40</v>
      </c>
      <c r="L22" s="16" t="s">
        <v>7</v>
      </c>
      <c r="M22" s="69"/>
      <c r="N22" s="19"/>
      <c r="O22" s="19"/>
      <c r="P22" s="52"/>
      <c r="Q22" s="19"/>
      <c r="R22" s="19"/>
      <c r="S22" s="52"/>
      <c r="T22" s="53"/>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64"/>
      <c r="BA22" s="65">
        <f>J22*D22*M22</f>
        <v>0</v>
      </c>
      <c r="BB22" s="66">
        <f>((M22*T22%)+M22)*D22*J22</f>
        <v>0</v>
      </c>
      <c r="BC22" s="67" t="str">
        <f>SpellNumber(L22,BB22)</f>
        <v>INR Zero Only</v>
      </c>
      <c r="IE22" s="18">
        <v>1.01</v>
      </c>
      <c r="IF22" s="18" t="s">
        <v>32</v>
      </c>
      <c r="IG22" s="18" t="s">
        <v>29</v>
      </c>
      <c r="IH22" s="18">
        <v>123.223</v>
      </c>
      <c r="II22" s="18" t="s">
        <v>30</v>
      </c>
    </row>
    <row r="23" spans="1:243" s="17" customFormat="1" ht="30">
      <c r="A23" s="79">
        <v>6</v>
      </c>
      <c r="B23" s="71" t="s">
        <v>61</v>
      </c>
      <c r="C23" s="57" t="s">
        <v>80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3"/>
      <c r="IE23" s="18">
        <v>1.01</v>
      </c>
      <c r="IF23" s="18" t="s">
        <v>32</v>
      </c>
      <c r="IG23" s="18" t="s">
        <v>29</v>
      </c>
      <c r="IH23" s="18">
        <v>123.223</v>
      </c>
      <c r="II23" s="18" t="s">
        <v>30</v>
      </c>
    </row>
    <row r="24" spans="1:243" s="17" customFormat="1" ht="15">
      <c r="A24" s="81">
        <v>6.1</v>
      </c>
      <c r="B24" s="72" t="s">
        <v>62</v>
      </c>
      <c r="C24" s="57" t="s">
        <v>81</v>
      </c>
      <c r="D24" s="84">
        <v>2</v>
      </c>
      <c r="E24" s="85" t="s">
        <v>75</v>
      </c>
      <c r="F24" s="70">
        <v>0</v>
      </c>
      <c r="G24" s="19"/>
      <c r="H24" s="15"/>
      <c r="I24" s="60" t="s">
        <v>31</v>
      </c>
      <c r="J24" s="58">
        <v>1</v>
      </c>
      <c r="K24" s="16" t="s">
        <v>40</v>
      </c>
      <c r="L24" s="16" t="s">
        <v>7</v>
      </c>
      <c r="M24" s="69"/>
      <c r="N24" s="19"/>
      <c r="O24" s="19"/>
      <c r="P24" s="52"/>
      <c r="Q24" s="19"/>
      <c r="R24" s="19"/>
      <c r="S24" s="52"/>
      <c r="T24" s="53"/>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64"/>
      <c r="BA24" s="65">
        <f>J24*D24*M24</f>
        <v>0</v>
      </c>
      <c r="BB24" s="66">
        <f>((M24*T24%)+M24)*D24*J24</f>
        <v>0</v>
      </c>
      <c r="BC24" s="67" t="str">
        <f>SpellNumber(L24,BB24)</f>
        <v>INR Zero Only</v>
      </c>
      <c r="IE24" s="18">
        <v>1.01</v>
      </c>
      <c r="IF24" s="18" t="s">
        <v>32</v>
      </c>
      <c r="IG24" s="18" t="s">
        <v>29</v>
      </c>
      <c r="IH24" s="18">
        <v>123.223</v>
      </c>
      <c r="II24" s="18" t="s">
        <v>30</v>
      </c>
    </row>
    <row r="25" spans="1:243" s="17" customFormat="1" ht="60">
      <c r="A25" s="79">
        <v>7</v>
      </c>
      <c r="B25" s="71" t="s">
        <v>63</v>
      </c>
      <c r="C25" s="57" t="s">
        <v>82</v>
      </c>
      <c r="D25" s="86">
        <v>8</v>
      </c>
      <c r="E25" s="83" t="s">
        <v>75</v>
      </c>
      <c r="F25" s="70">
        <v>0</v>
      </c>
      <c r="G25" s="19"/>
      <c r="H25" s="15"/>
      <c r="I25" s="60" t="s">
        <v>31</v>
      </c>
      <c r="J25" s="58">
        <v>1</v>
      </c>
      <c r="K25" s="16" t="s">
        <v>40</v>
      </c>
      <c r="L25" s="16" t="s">
        <v>7</v>
      </c>
      <c r="M25" s="69"/>
      <c r="N25" s="19"/>
      <c r="O25" s="19"/>
      <c r="P25" s="52"/>
      <c r="Q25" s="19"/>
      <c r="R25" s="19"/>
      <c r="S25" s="52"/>
      <c r="T25" s="53"/>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64"/>
      <c r="BA25" s="65">
        <f>J25*D25*M25</f>
        <v>0</v>
      </c>
      <c r="BB25" s="66">
        <f>((M25*T25%)+M25)*D25*J25</f>
        <v>0</v>
      </c>
      <c r="BC25" s="67" t="str">
        <f>SpellNumber(L25,BB25)</f>
        <v>INR Zero Only</v>
      </c>
      <c r="IE25" s="18">
        <v>1.01</v>
      </c>
      <c r="IF25" s="18" t="s">
        <v>32</v>
      </c>
      <c r="IG25" s="18" t="s">
        <v>29</v>
      </c>
      <c r="IH25" s="18">
        <v>123.223</v>
      </c>
      <c r="II25" s="18" t="s">
        <v>30</v>
      </c>
    </row>
    <row r="26" spans="1:243" s="17" customFormat="1" ht="60">
      <c r="A26" s="79">
        <v>8</v>
      </c>
      <c r="B26" s="71" t="s">
        <v>64</v>
      </c>
      <c r="C26" s="57" t="s">
        <v>83</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3"/>
      <c r="IE26" s="18">
        <v>1.01</v>
      </c>
      <c r="IF26" s="18" t="s">
        <v>32</v>
      </c>
      <c r="IG26" s="18" t="s">
        <v>29</v>
      </c>
      <c r="IH26" s="18">
        <v>123.223</v>
      </c>
      <c r="II26" s="18" t="s">
        <v>30</v>
      </c>
    </row>
    <row r="27" spans="1:243" s="17" customFormat="1" ht="15">
      <c r="A27" s="81">
        <v>8.1</v>
      </c>
      <c r="B27" s="72" t="s">
        <v>65</v>
      </c>
      <c r="C27" s="57" t="s">
        <v>84</v>
      </c>
      <c r="D27" s="76">
        <v>15</v>
      </c>
      <c r="E27" s="85" t="s">
        <v>75</v>
      </c>
      <c r="F27" s="70">
        <v>0</v>
      </c>
      <c r="G27" s="19"/>
      <c r="H27" s="15"/>
      <c r="I27" s="60" t="s">
        <v>31</v>
      </c>
      <c r="J27" s="58">
        <v>1</v>
      </c>
      <c r="K27" s="16" t="s">
        <v>40</v>
      </c>
      <c r="L27" s="16" t="s">
        <v>7</v>
      </c>
      <c r="M27" s="69"/>
      <c r="N27" s="19"/>
      <c r="O27" s="19"/>
      <c r="P27" s="52"/>
      <c r="Q27" s="19"/>
      <c r="R27" s="19"/>
      <c r="S27" s="52"/>
      <c r="T27" s="53"/>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64"/>
      <c r="BA27" s="65">
        <f>J27*D27*M27</f>
        <v>0</v>
      </c>
      <c r="BB27" s="66">
        <f>((M27*T27%)+M27)*D27*J27</f>
        <v>0</v>
      </c>
      <c r="BC27" s="67" t="str">
        <f>SpellNumber(L27,BB27)</f>
        <v>INR Zero Only</v>
      </c>
      <c r="IE27" s="18">
        <v>1.01</v>
      </c>
      <c r="IF27" s="18" t="s">
        <v>32</v>
      </c>
      <c r="IG27" s="18" t="s">
        <v>29</v>
      </c>
      <c r="IH27" s="18">
        <v>123.223</v>
      </c>
      <c r="II27" s="18" t="s">
        <v>30</v>
      </c>
    </row>
    <row r="28" spans="1:243" s="17" customFormat="1" ht="60">
      <c r="A28" s="79">
        <v>9</v>
      </c>
      <c r="B28" s="71" t="s">
        <v>66</v>
      </c>
      <c r="C28" s="57" t="s">
        <v>85</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3"/>
      <c r="IE28" s="18">
        <v>1.01</v>
      </c>
      <c r="IF28" s="18" t="s">
        <v>32</v>
      </c>
      <c r="IG28" s="18" t="s">
        <v>29</v>
      </c>
      <c r="IH28" s="18">
        <v>123.223</v>
      </c>
      <c r="II28" s="18" t="s">
        <v>30</v>
      </c>
    </row>
    <row r="29" spans="1:243" s="17" customFormat="1" ht="15">
      <c r="A29" s="81">
        <v>9.1</v>
      </c>
      <c r="B29" s="72" t="s">
        <v>67</v>
      </c>
      <c r="C29" s="57" t="s">
        <v>86</v>
      </c>
      <c r="D29" s="82">
        <v>4</v>
      </c>
      <c r="E29" s="85" t="s">
        <v>75</v>
      </c>
      <c r="F29" s="70">
        <v>0</v>
      </c>
      <c r="G29" s="19"/>
      <c r="H29" s="15"/>
      <c r="I29" s="60" t="s">
        <v>31</v>
      </c>
      <c r="J29" s="58">
        <v>1</v>
      </c>
      <c r="K29" s="16" t="s">
        <v>40</v>
      </c>
      <c r="L29" s="16" t="s">
        <v>7</v>
      </c>
      <c r="M29" s="69"/>
      <c r="N29" s="19"/>
      <c r="O29" s="19"/>
      <c r="P29" s="52"/>
      <c r="Q29" s="19"/>
      <c r="R29" s="19"/>
      <c r="S29" s="52"/>
      <c r="T29" s="53"/>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64"/>
      <c r="BA29" s="65">
        <f>J29*D29*M29</f>
        <v>0</v>
      </c>
      <c r="BB29" s="66">
        <f>((M29*T29%)+M29)*D29*J29</f>
        <v>0</v>
      </c>
      <c r="BC29" s="67" t="str">
        <f>SpellNumber(L29,BB29)</f>
        <v>INR Zero Only</v>
      </c>
      <c r="IE29" s="18">
        <v>1.01</v>
      </c>
      <c r="IF29" s="18" t="s">
        <v>32</v>
      </c>
      <c r="IG29" s="18" t="s">
        <v>29</v>
      </c>
      <c r="IH29" s="18">
        <v>123.223</v>
      </c>
      <c r="II29" s="18" t="s">
        <v>30</v>
      </c>
    </row>
    <row r="30" spans="1:243" s="17" customFormat="1" ht="15">
      <c r="A30" s="81">
        <v>9.2</v>
      </c>
      <c r="B30" s="72" t="s">
        <v>68</v>
      </c>
      <c r="C30" s="57" t="s">
        <v>87</v>
      </c>
      <c r="D30" s="82">
        <v>4</v>
      </c>
      <c r="E30" s="85" t="s">
        <v>75</v>
      </c>
      <c r="F30" s="70">
        <v>0</v>
      </c>
      <c r="G30" s="19"/>
      <c r="H30" s="15"/>
      <c r="I30" s="60" t="s">
        <v>31</v>
      </c>
      <c r="J30" s="58">
        <v>1</v>
      </c>
      <c r="K30" s="16" t="s">
        <v>40</v>
      </c>
      <c r="L30" s="16" t="s">
        <v>7</v>
      </c>
      <c r="M30" s="69"/>
      <c r="N30" s="19"/>
      <c r="O30" s="19"/>
      <c r="P30" s="52"/>
      <c r="Q30" s="19"/>
      <c r="R30" s="19"/>
      <c r="S30" s="52"/>
      <c r="T30" s="53"/>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64"/>
      <c r="BA30" s="65">
        <f>J30*D30*M30</f>
        <v>0</v>
      </c>
      <c r="BB30" s="66">
        <f>((M30*T30%)+M30)*D30*J30</f>
        <v>0</v>
      </c>
      <c r="BC30" s="67" t="str">
        <f>SpellNumber(L30,BB30)</f>
        <v>INR Zero Only</v>
      </c>
      <c r="IE30" s="18">
        <v>1.01</v>
      </c>
      <c r="IF30" s="18" t="s">
        <v>32</v>
      </c>
      <c r="IG30" s="18" t="s">
        <v>29</v>
      </c>
      <c r="IH30" s="18">
        <v>123.223</v>
      </c>
      <c r="II30" s="18" t="s">
        <v>30</v>
      </c>
    </row>
    <row r="31" spans="1:243" s="17" customFormat="1" ht="45">
      <c r="A31" s="83">
        <v>10</v>
      </c>
      <c r="B31" s="71" t="s">
        <v>69</v>
      </c>
      <c r="C31" s="57" t="s">
        <v>88</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3"/>
      <c r="IE31" s="18">
        <v>1.01</v>
      </c>
      <c r="IF31" s="18" t="s">
        <v>32</v>
      </c>
      <c r="IG31" s="18" t="s">
        <v>29</v>
      </c>
      <c r="IH31" s="18">
        <v>123.223</v>
      </c>
      <c r="II31" s="18" t="s">
        <v>30</v>
      </c>
    </row>
    <row r="32" spans="1:243" s="17" customFormat="1" ht="15">
      <c r="A32" s="81">
        <v>10.1</v>
      </c>
      <c r="B32" s="71" t="s">
        <v>70</v>
      </c>
      <c r="C32" s="57" t="s">
        <v>89</v>
      </c>
      <c r="D32" s="76">
        <v>4</v>
      </c>
      <c r="E32" s="85" t="s">
        <v>75</v>
      </c>
      <c r="F32" s="70">
        <v>0</v>
      </c>
      <c r="G32" s="19"/>
      <c r="H32" s="15"/>
      <c r="I32" s="60" t="s">
        <v>31</v>
      </c>
      <c r="J32" s="58">
        <v>1</v>
      </c>
      <c r="K32" s="16" t="s">
        <v>40</v>
      </c>
      <c r="L32" s="16" t="s">
        <v>7</v>
      </c>
      <c r="M32" s="69"/>
      <c r="N32" s="19"/>
      <c r="O32" s="19"/>
      <c r="P32" s="52"/>
      <c r="Q32" s="19"/>
      <c r="R32" s="19"/>
      <c r="S32" s="52"/>
      <c r="T32" s="53"/>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64"/>
      <c r="BA32" s="65">
        <f>J32*D32*M32</f>
        <v>0</v>
      </c>
      <c r="BB32" s="66">
        <f>((M32*T32%)+M32)*D32*J32</f>
        <v>0</v>
      </c>
      <c r="BC32" s="67" t="str">
        <f>SpellNumber(L32,BB32)</f>
        <v>INR Zero Only</v>
      </c>
      <c r="IE32" s="18">
        <v>1.01</v>
      </c>
      <c r="IF32" s="18" t="s">
        <v>32</v>
      </c>
      <c r="IG32" s="18" t="s">
        <v>29</v>
      </c>
      <c r="IH32" s="18">
        <v>123.223</v>
      </c>
      <c r="II32" s="18" t="s">
        <v>30</v>
      </c>
    </row>
    <row r="33" spans="1:243" s="17" customFormat="1" ht="15">
      <c r="A33" s="81">
        <v>10.2</v>
      </c>
      <c r="B33" s="71" t="s">
        <v>71</v>
      </c>
      <c r="C33" s="57" t="s">
        <v>90</v>
      </c>
      <c r="D33" s="76">
        <v>2</v>
      </c>
      <c r="E33" s="85" t="s">
        <v>75</v>
      </c>
      <c r="F33" s="70">
        <v>0</v>
      </c>
      <c r="G33" s="19"/>
      <c r="H33" s="15"/>
      <c r="I33" s="60" t="s">
        <v>31</v>
      </c>
      <c r="J33" s="58">
        <v>1</v>
      </c>
      <c r="K33" s="16" t="s">
        <v>40</v>
      </c>
      <c r="L33" s="16" t="s">
        <v>7</v>
      </c>
      <c r="M33" s="69"/>
      <c r="N33" s="19"/>
      <c r="O33" s="19"/>
      <c r="P33" s="52"/>
      <c r="Q33" s="19"/>
      <c r="R33" s="19"/>
      <c r="S33" s="52"/>
      <c r="T33" s="53"/>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64"/>
      <c r="BA33" s="65">
        <f>J33*D33*M33</f>
        <v>0</v>
      </c>
      <c r="BB33" s="66">
        <f>((M33*T33%)+M33)*D33*J33</f>
        <v>0</v>
      </c>
      <c r="BC33" s="67" t="str">
        <f>SpellNumber(L33,BB33)</f>
        <v>INR Zero Only</v>
      </c>
      <c r="IE33" s="18">
        <v>1.01</v>
      </c>
      <c r="IF33" s="18" t="s">
        <v>32</v>
      </c>
      <c r="IG33" s="18" t="s">
        <v>29</v>
      </c>
      <c r="IH33" s="18">
        <v>123.223</v>
      </c>
      <c r="II33" s="18" t="s">
        <v>30</v>
      </c>
    </row>
    <row r="34" spans="1:243" s="17" customFormat="1" ht="45">
      <c r="A34" s="79">
        <v>11</v>
      </c>
      <c r="B34" s="71" t="s">
        <v>72</v>
      </c>
      <c r="C34" s="57" t="s">
        <v>91</v>
      </c>
      <c r="D34" s="86">
        <v>6</v>
      </c>
      <c r="E34" s="79" t="s">
        <v>30</v>
      </c>
      <c r="F34" s="70">
        <v>0</v>
      </c>
      <c r="G34" s="19"/>
      <c r="H34" s="15"/>
      <c r="I34" s="60" t="s">
        <v>31</v>
      </c>
      <c r="J34" s="58">
        <v>1</v>
      </c>
      <c r="K34" s="16" t="s">
        <v>40</v>
      </c>
      <c r="L34" s="16" t="s">
        <v>7</v>
      </c>
      <c r="M34" s="69"/>
      <c r="N34" s="19"/>
      <c r="O34" s="19"/>
      <c r="P34" s="52"/>
      <c r="Q34" s="19"/>
      <c r="R34" s="19"/>
      <c r="S34" s="52"/>
      <c r="T34" s="53"/>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64"/>
      <c r="BA34" s="65">
        <f>J34*D34*M34</f>
        <v>0</v>
      </c>
      <c r="BB34" s="66">
        <f>((M34*T34%)+M34)*D34*J34</f>
        <v>0</v>
      </c>
      <c r="BC34" s="67" t="str">
        <f>SpellNumber(L34,BB34)</f>
        <v>INR Zero Only</v>
      </c>
      <c r="IE34" s="18">
        <v>1.01</v>
      </c>
      <c r="IF34" s="18" t="s">
        <v>32</v>
      </c>
      <c r="IG34" s="18" t="s">
        <v>29</v>
      </c>
      <c r="IH34" s="18">
        <v>123.223</v>
      </c>
      <c r="II34" s="18" t="s">
        <v>30</v>
      </c>
    </row>
    <row r="35" spans="1:243" s="17" customFormat="1" ht="27" customHeight="1">
      <c r="A35" s="28">
        <v>12</v>
      </c>
      <c r="B35" s="78" t="s">
        <v>49</v>
      </c>
      <c r="C35" s="57" t="s">
        <v>92</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3"/>
      <c r="IE35" s="18"/>
      <c r="IF35" s="18"/>
      <c r="IG35" s="18"/>
      <c r="IH35" s="18"/>
      <c r="II35" s="18"/>
    </row>
    <row r="36" spans="1:243" s="17" customFormat="1" ht="41.25" customHeight="1">
      <c r="A36" s="28">
        <v>13</v>
      </c>
      <c r="B36" s="56" t="s">
        <v>73</v>
      </c>
      <c r="C36" s="57" t="s">
        <v>93</v>
      </c>
      <c r="D36" s="86">
        <v>6</v>
      </c>
      <c r="E36" s="79" t="s">
        <v>30</v>
      </c>
      <c r="F36" s="59">
        <v>0</v>
      </c>
      <c r="G36" s="55"/>
      <c r="H36" s="19"/>
      <c r="I36" s="60" t="s">
        <v>46</v>
      </c>
      <c r="J36" s="58">
        <f>IF(I36="Less(-)",-1,1)</f>
        <v>-1</v>
      </c>
      <c r="K36" s="16" t="s">
        <v>40</v>
      </c>
      <c r="L36" s="16" t="s">
        <v>7</v>
      </c>
      <c r="M36" s="69"/>
      <c r="N36" s="19"/>
      <c r="O36" s="19"/>
      <c r="P36" s="52"/>
      <c r="Q36" s="19"/>
      <c r="R36" s="19"/>
      <c r="S36" s="54"/>
      <c r="T36" s="53"/>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64"/>
      <c r="BA36" s="65">
        <f>J36*D36*M36</f>
        <v>0</v>
      </c>
      <c r="BB36" s="66">
        <f>((M36*T36%)+M36)*D36*J36</f>
        <v>0</v>
      </c>
      <c r="BC36" s="67" t="str">
        <f>SpellNumber(L36,BB36)</f>
        <v>INR Zero Only</v>
      </c>
      <c r="IE36" s="18">
        <v>1.02</v>
      </c>
      <c r="IF36" s="18" t="s">
        <v>33</v>
      </c>
      <c r="IG36" s="18" t="s">
        <v>34</v>
      </c>
      <c r="IH36" s="18">
        <v>213</v>
      </c>
      <c r="II36" s="18" t="s">
        <v>30</v>
      </c>
    </row>
    <row r="37" spans="1:243" s="17" customFormat="1" ht="33" customHeight="1">
      <c r="A37" s="29" t="s">
        <v>37</v>
      </c>
      <c r="B37" s="30"/>
      <c r="C37" s="31"/>
      <c r="D37" s="32"/>
      <c r="E37" s="32"/>
      <c r="F37" s="32"/>
      <c r="G37" s="32"/>
      <c r="H37" s="33"/>
      <c r="I37" s="33"/>
      <c r="J37" s="33"/>
      <c r="K37" s="33"/>
      <c r="L37" s="34"/>
      <c r="BA37" s="68">
        <f>SUM(BA14:BA36)</f>
        <v>0</v>
      </c>
      <c r="BB37" s="68">
        <f>SUM(BB14:BB36)</f>
        <v>0</v>
      </c>
      <c r="BC37" s="67" t="str">
        <f>SpellNumber($E$2,BB37)</f>
        <v>INR Zero Only</v>
      </c>
      <c r="IE37" s="18">
        <v>4</v>
      </c>
      <c r="IF37" s="18" t="s">
        <v>33</v>
      </c>
      <c r="IG37" s="18" t="s">
        <v>36</v>
      </c>
      <c r="IH37" s="18">
        <v>10</v>
      </c>
      <c r="II37" s="18" t="s">
        <v>30</v>
      </c>
    </row>
    <row r="38" spans="1:243" s="22" customFormat="1" ht="54.75" customHeight="1" hidden="1">
      <c r="A38" s="30" t="s">
        <v>42</v>
      </c>
      <c r="B38" s="35"/>
      <c r="C38" s="20"/>
      <c r="D38" s="36"/>
      <c r="E38" s="37" t="s">
        <v>38</v>
      </c>
      <c r="F38" s="50"/>
      <c r="G38" s="38"/>
      <c r="H38" s="21"/>
      <c r="I38" s="21"/>
      <c r="J38" s="21"/>
      <c r="K38" s="39"/>
      <c r="L38" s="40"/>
      <c r="M38" s="41" t="s">
        <v>39</v>
      </c>
      <c r="O38" s="17"/>
      <c r="P38" s="17"/>
      <c r="Q38" s="17"/>
      <c r="R38" s="17"/>
      <c r="S38" s="17"/>
      <c r="BA38" s="51">
        <f>IF(ISBLANK(F38),0,IF(E38="Excess (+)",ROUND(BA37+(BA37*F38),2),IF(E38="Less (-)",ROUND(BA37+(BA37*F38*(-1)),2),0)))</f>
        <v>0</v>
      </c>
      <c r="BB38" s="42">
        <f>ROUND(BA38,0)</f>
        <v>0</v>
      </c>
      <c r="BC38" s="43" t="str">
        <f>SpellNumber(L38,BB38)</f>
        <v> Zero Only</v>
      </c>
      <c r="IE38" s="23"/>
      <c r="IF38" s="23"/>
      <c r="IG38" s="23"/>
      <c r="IH38" s="23"/>
      <c r="II38" s="23"/>
    </row>
    <row r="39" spans="1:243" s="22" customFormat="1" ht="43.5" customHeight="1">
      <c r="A39" s="29" t="s">
        <v>41</v>
      </c>
      <c r="B39" s="29"/>
      <c r="C39" s="90" t="str">
        <f>SpellNumber($E$2,BB37)</f>
        <v>INR Zero Only</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2"/>
      <c r="IE39" s="23"/>
      <c r="IF39" s="23"/>
      <c r="IG39" s="23"/>
      <c r="IH39" s="23"/>
      <c r="II39" s="23"/>
    </row>
    <row r="40" spans="3:243" s="12" customFormat="1" ht="15">
      <c r="C40" s="24"/>
      <c r="D40" s="24"/>
      <c r="E40" s="24"/>
      <c r="F40" s="24"/>
      <c r="G40" s="24"/>
      <c r="H40" s="24"/>
      <c r="I40" s="24"/>
      <c r="J40" s="24"/>
      <c r="K40" s="24"/>
      <c r="L40" s="24"/>
      <c r="M40" s="24"/>
      <c r="O40" s="24"/>
      <c r="BA40" s="24"/>
      <c r="BC40" s="24"/>
      <c r="IE40" s="13"/>
      <c r="IF40" s="13"/>
      <c r="IG40" s="13"/>
      <c r="IH40" s="13"/>
      <c r="II40" s="13"/>
    </row>
  </sheetData>
  <sheetProtection password="EEC8" sheet="1" selectLockedCells="1"/>
  <mergeCells count="8">
    <mergeCell ref="A9:BC9"/>
    <mergeCell ref="C39:BC39"/>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allowBlank="1" showInputMessage="1" showErrorMessage="1" promptTitle="Addition / Deduction" prompt="Please Choose the correct One" sqref="J36 J15:J16 J18 J20 J22 J24:J25 J27 J29:J30 J32:J34"/>
    <dataValidation type="list" showInputMessage="1" showErrorMessage="1" sqref="I36 I15:I16 I18 I20 I22 I24:I25 I27 I29:I30 I32:I34">
      <formula1>"Excess(+), Less(-)"</formula1>
    </dataValidation>
    <dataValidation allowBlank="1" showInputMessage="1" showErrorMessage="1" promptTitle="Itemcode/Make" prompt="Please enter text" sqref="C14:C36"/>
    <dataValidation type="decimal" allowBlank="1" showInputMessage="1" showErrorMessage="1" promptTitle="Rate Entry" prompt="Please enter the Other Taxes2 in Rupees for this item. " errorTitle="Invaid Entry" error="Only Numeric Values are allowed. " sqref="N36:O36 N15:O16 N18:O18 N20:O20 N22:O22 N24:O25 N27:O27 N29:O30 N32:O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6 Q15:Q16 Q18 Q20 Q22 Q24:Q25 Q27 Q29:Q30 Q32:Q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6:H36 G15:H16 G18:H18 G20:H20 G22:H22 G24:H25 G27:H27 G29:H30 G32:H34">
      <formula1>0</formula1>
      <formula2>999999999999999</formula2>
    </dataValidation>
    <dataValidation allowBlank="1" showInputMessage="1" showErrorMessage="1" promptTitle="Units" prompt="Please enter Units in text" sqref="E36 E15:E16 E18 E20 E22 E24:E25 E27 E29:E30 E32:E34"/>
    <dataValidation type="decimal" allowBlank="1" showInputMessage="1" showErrorMessage="1" promptTitle="Quantity" prompt="Please enter the Quantity for this item. " errorTitle="Invalid Entry" error="Only Numeric Values are allowed. " sqref="F36 D36 D32:D34 D15:D16 F15:F16 F18 D18 D20 F20 F22 D22 D24:D25 F24:F25 F27 D27 D29:D30 F29:F30 F32:F34">
      <formula1>0</formula1>
      <formula2>999999999999999</formula2>
    </dataValidation>
    <dataValidation type="list" allowBlank="1" showInputMessage="1" showErrorMessage="1" sqref="K36 K15:K16 K18 K20 K22 K24:K25 K27 K29:K30 K32:K3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36 M15:M16 M18 M20 M22 M24:M25 M27 M29:M30 M32:M34">
      <formula1>0</formula1>
      <formula2>999999999999999</formula2>
    </dataValidation>
    <dataValidation type="decimal" allowBlank="1" showInputMessage="1" showErrorMessage="1" promptTitle="Rate Entry" prompt="Please enter TAX in %" errorTitle="Invaid Entry" error="Only Numeric Values are allowed. " sqref="S36">
      <formula1>0</formula1>
      <formula2>999999999999999</formula2>
    </dataValidation>
    <dataValidation type="textLength" operator="lessThan" allowBlank="1" showInputMessage="1" showErrorMessage="1" promptTitle="Rate Entry" prompt="Please enter TAX Name in Text" errorTitle="Invaid Entry" error="Only Text Values are allowed. " sqref="R36 R15:R16 R18 R20 R22 R24:R25 R27 R29:R30 R32:R34">
      <formula1>250</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33 L34 L35 L13 L14 L15 L16 L17 L18 L19 L20 L21 L22 L23 L24 L25 L26 L27 L28 L29 L30 L31 L32 L36">
      <formula1>"INR"</formula1>
    </dataValidation>
    <dataValidation type="decimal" allowBlank="1" showInputMessage="1" showErrorMessage="1" errorTitle="Invalid Entry" error="Only Numeric Values are allowed. " sqref="A13:A3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3</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2021-11-10T09:51:33Z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