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<sst xmlns="http://schemas.openxmlformats.org/spreadsheetml/2006/main" count="206" uniqueCount="86">
  <si>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</si>
  <si>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</si>
  <si>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</si>
  <si>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</si>
  <si>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</si>
  <si>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</si>
  <si>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</si>
  <si>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</si>
  <si>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</si>
  <si>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</si>
  <si>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</si>
  <si>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</si>
  <si>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</si>
  <si>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</si>
  <si>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</si>
  <si>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</si>
  <si>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</si>
  <si>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</si>
  <si>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</si>
  <si>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</si>
  <si>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</si>
  <si>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</si>
  <si>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</si>
  <si>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</si>
  <si>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</si>
  <si>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</si>
  <si>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</si>
  <si>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</si>
  <si>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</si>
  <si>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</si>
  <si>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</si>
  <si>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</si>
  <si>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</si>
  <si>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</si>
  <si>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</si>
  <si>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</si>
  <si>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</si>
  <si>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</si>
  <si>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</si>
  <si>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</si>
  <si>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</si>
  <si>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</si>
  <si>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</si>
  <si>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</si>
  <si>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</si>
  <si>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</si>
  <si>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</si>
  <si>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</si>
  <si>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</si>
  <si>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</si>
  <si>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</si>
  <si>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</si>
  <si>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</si>
  <si>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</si>
  <si>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</si>
  <si>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</si>
  <si>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</si>
  <si>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</si>
  <si>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</si>
  <si>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</si>
  <si>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</si>
  <si>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</si>
  <si>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</si>
  <si>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</si>
  <si>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</si>
  <si>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</si>
  <si>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</si>
  <si>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</si>
  <si>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</si>
  <si>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</si>
  <si>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</si>
  <si>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</si>
  <si>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</si>
  <si>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</si>
  <si>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</si>
  <si>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</si>
  <si>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</si>
  <si>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</si>
  <si>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Removing white or colour wash by scrapping and sand papering and preparing the surface smooth including necessary repairs to scratches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</si>
  <si>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</si>
  <si>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</si>
  <si>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</si>
  <si>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</si>
  <si>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Name of Work: Annual  repairing painting white washing of house no 662 with Servant Quarter and Garage.</t>
  </si>
  <si>
    <t>Contract No:   21/Civil/D2/2021-22/02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</si>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</sst>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85" zoomScaleNormal="85" zoomScalePageLayoutView="0" workbookViewId="0" topLeftCell="A1">
      <selection activeCell="BG12" sqref="BG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83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84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7.5" customHeight="1">
      <c r="A11" s="16" t="s">
        <v>14</v>
      </c>
      <c r="B11" s="16" t="s">
        <v>15</v>
      </c>
      <c r="C11" s="16" t="s">
        <v>16</v>
      </c>
      <c r="D11" s="16" t="s">
        <v>17</v>
      </c>
      <c r="E11" s="16" t="s">
        <v>18</v>
      </c>
      <c r="F11" s="16" t="s">
        <v>50</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31</v>
      </c>
      <c r="BC11" s="20" t="s">
        <v>32</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52</v>
      </c>
      <c r="C13" s="39" t="s">
        <v>54</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52</v>
      </c>
      <c r="IC13" s="22" t="s">
        <v>54</v>
      </c>
      <c r="IE13" s="23"/>
      <c r="IF13" s="23" t="s">
        <v>33</v>
      </c>
      <c r="IG13" s="23" t="s">
        <v>34</v>
      </c>
      <c r="IH13" s="23">
        <v>10</v>
      </c>
      <c r="II13" s="23" t="s">
        <v>35</v>
      </c>
    </row>
    <row r="14" spans="1:243" s="22" customFormat="1" ht="85.5">
      <c r="A14" s="59">
        <v>1.01</v>
      </c>
      <c r="B14" s="64" t="s">
        <v>63</v>
      </c>
      <c r="C14" s="39" t="s">
        <v>55</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63</v>
      </c>
      <c r="IC14" s="22" t="s">
        <v>55</v>
      </c>
      <c r="IE14" s="23"/>
      <c r="IF14" s="23" t="s">
        <v>39</v>
      </c>
      <c r="IG14" s="23" t="s">
        <v>34</v>
      </c>
      <c r="IH14" s="23">
        <v>123.223</v>
      </c>
      <c r="II14" s="23" t="s">
        <v>36</v>
      </c>
    </row>
    <row r="15" spans="1:243" s="22" customFormat="1" ht="28.5">
      <c r="A15" s="59">
        <v>1.02</v>
      </c>
      <c r="B15" s="60" t="s">
        <v>62</v>
      </c>
      <c r="C15" s="39" t="s">
        <v>56</v>
      </c>
      <c r="D15" s="61">
        <v>49.97</v>
      </c>
      <c r="E15" s="62" t="s">
        <v>51</v>
      </c>
      <c r="F15" s="63">
        <v>76.41</v>
      </c>
      <c r="G15" s="40"/>
      <c r="H15" s="24"/>
      <c r="I15" s="47" t="s">
        <v>37</v>
      </c>
      <c r="J15" s="48">
        <f aca="true" t="shared" si="0" ref="J14:J26">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26">ROUND(total_amount_ba($B$2,$D$2,D15,F15,J15,K15,M15),0)</f>
        <v>3818</v>
      </c>
      <c r="BB15" s="54">
        <f aca="true" t="shared" si="2" ref="BB14:BB26">BA15+SUM(N15:AZ15)</f>
        <v>3818</v>
      </c>
      <c r="BC15" s="50" t="str">
        <f aca="true" t="shared" si="3" ref="BC14:BC26">SpellNumber(L15,BB15)</f>
        <v>INR  Three Thousand Eight Hundred &amp; Eighteen  Only</v>
      </c>
      <c r="IA15" s="22">
        <v>1.02</v>
      </c>
      <c r="IB15" s="22" t="s">
        <v>62</v>
      </c>
      <c r="IC15" s="22" t="s">
        <v>56</v>
      </c>
      <c r="ID15" s="22">
        <v>49.97</v>
      </c>
      <c r="IE15" s="23" t="s">
        <v>51</v>
      </c>
      <c r="IF15" s="23" t="s">
        <v>40</v>
      </c>
      <c r="IG15" s="23" t="s">
        <v>41</v>
      </c>
      <c r="IH15" s="23">
        <v>213</v>
      </c>
      <c r="II15" s="23" t="s">
        <v>36</v>
      </c>
    </row>
    <row r="16" spans="1:243" s="22" customFormat="1" ht="85.5">
      <c r="A16" s="59">
        <v>1.03</v>
      </c>
      <c r="B16" s="60" t="s">
        <v>65</v>
      </c>
      <c r="C16" s="39" t="s">
        <v>70</v>
      </c>
      <c r="D16" s="61">
        <v>49.97</v>
      </c>
      <c r="E16" s="62" t="s">
        <v>51</v>
      </c>
      <c r="F16" s="63">
        <v>100.96</v>
      </c>
      <c r="G16" s="40"/>
      <c r="H16" s="24"/>
      <c r="I16" s="47" t="s">
        <v>37</v>
      </c>
      <c r="J16" s="48">
        <f t="shared" si="0"/>
        <v>1</v>
      </c>
      <c r="K16" s="24" t="s">
        <v>38</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5045</v>
      </c>
      <c r="BB16" s="54">
        <f t="shared" si="2"/>
        <v>5045</v>
      </c>
      <c r="BC16" s="50" t="str">
        <f t="shared" si="3"/>
        <v>INR  Five Thousand  &amp;Forty Five  Only</v>
      </c>
      <c r="IA16" s="22">
        <v>1.03</v>
      </c>
      <c r="IB16" s="22" t="s">
        <v>65</v>
      </c>
      <c r="IC16" s="22" t="s">
        <v>70</v>
      </c>
      <c r="ID16" s="22">
        <v>49.97</v>
      </c>
      <c r="IE16" s="23" t="s">
        <v>51</v>
      </c>
      <c r="IF16" s="23"/>
      <c r="IG16" s="23"/>
      <c r="IH16" s="23"/>
      <c r="II16" s="23"/>
    </row>
    <row r="17" spans="1:243" s="22" customFormat="1" ht="28.5">
      <c r="A17" s="59">
        <v>1.04</v>
      </c>
      <c r="B17" s="60" t="s">
        <v>79</v>
      </c>
      <c r="C17" s="39" t="s">
        <v>57</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79</v>
      </c>
      <c r="IC17" s="22" t="s">
        <v>57</v>
      </c>
      <c r="IE17" s="23"/>
      <c r="IF17" s="23"/>
      <c r="IG17" s="23"/>
      <c r="IH17" s="23"/>
      <c r="II17" s="23"/>
    </row>
    <row r="18" spans="1:243" s="22" customFormat="1" ht="28.5">
      <c r="A18" s="59">
        <v>1.05</v>
      </c>
      <c r="B18" s="60" t="s">
        <v>80</v>
      </c>
      <c r="C18" s="39" t="s">
        <v>71</v>
      </c>
      <c r="D18" s="61">
        <v>241</v>
      </c>
      <c r="E18" s="62" t="s">
        <v>51</v>
      </c>
      <c r="F18" s="63">
        <v>14.68</v>
      </c>
      <c r="G18" s="40"/>
      <c r="H18" s="24"/>
      <c r="I18" s="47" t="s">
        <v>37</v>
      </c>
      <c r="J18" s="48">
        <f t="shared" si="0"/>
        <v>1</v>
      </c>
      <c r="K18" s="24" t="s">
        <v>38</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3538</v>
      </c>
      <c r="BB18" s="54">
        <f t="shared" si="2"/>
        <v>3538</v>
      </c>
      <c r="BC18" s="50" t="str">
        <f t="shared" si="3"/>
        <v>INR  Three Thousand Five Hundred &amp; Thirty Eight  Only</v>
      </c>
      <c r="IA18" s="22">
        <v>1.05</v>
      </c>
      <c r="IB18" s="22" t="s">
        <v>80</v>
      </c>
      <c r="IC18" s="22" t="s">
        <v>71</v>
      </c>
      <c r="ID18" s="22">
        <v>241</v>
      </c>
      <c r="IE18" s="23" t="s">
        <v>51</v>
      </c>
      <c r="IF18" s="23"/>
      <c r="IG18" s="23"/>
      <c r="IH18" s="23"/>
      <c r="II18" s="23"/>
    </row>
    <row r="19" spans="1:243" s="22" customFormat="1" ht="71.25">
      <c r="A19" s="59">
        <v>1.06</v>
      </c>
      <c r="B19" s="60" t="s">
        <v>78</v>
      </c>
      <c r="C19" s="39" t="s">
        <v>72</v>
      </c>
      <c r="D19" s="61">
        <v>241</v>
      </c>
      <c r="E19" s="62" t="s">
        <v>51</v>
      </c>
      <c r="F19" s="63">
        <v>12.45</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3000</v>
      </c>
      <c r="BB19" s="54">
        <f t="shared" si="2"/>
        <v>3000</v>
      </c>
      <c r="BC19" s="50" t="str">
        <f t="shared" si="3"/>
        <v>INR  Three Thousand    Only</v>
      </c>
      <c r="IA19" s="22">
        <v>1.06</v>
      </c>
      <c r="IB19" s="22" t="s">
        <v>78</v>
      </c>
      <c r="IC19" s="22" t="s">
        <v>72</v>
      </c>
      <c r="ID19" s="22">
        <v>241</v>
      </c>
      <c r="IE19" s="23" t="s">
        <v>51</v>
      </c>
      <c r="IF19" s="23"/>
      <c r="IG19" s="23"/>
      <c r="IH19" s="23"/>
      <c r="II19" s="23"/>
    </row>
    <row r="20" spans="1:243" s="22" customFormat="1" ht="71.25">
      <c r="A20" s="59">
        <v>1.07</v>
      </c>
      <c r="B20" s="60" t="s">
        <v>81</v>
      </c>
      <c r="C20" s="39" t="s">
        <v>58</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1.07</v>
      </c>
      <c r="IB20" s="22" t="s">
        <v>81</v>
      </c>
      <c r="IC20" s="22" t="s">
        <v>58</v>
      </c>
      <c r="IE20" s="23"/>
      <c r="IF20" s="23" t="s">
        <v>33</v>
      </c>
      <c r="IG20" s="23" t="s">
        <v>42</v>
      </c>
      <c r="IH20" s="23">
        <v>10</v>
      </c>
      <c r="II20" s="23" t="s">
        <v>36</v>
      </c>
    </row>
    <row r="21" spans="1:243" s="22" customFormat="1" ht="28.5">
      <c r="A21" s="59">
        <v>1.08</v>
      </c>
      <c r="B21" s="60" t="s">
        <v>82</v>
      </c>
      <c r="C21" s="39" t="s">
        <v>73</v>
      </c>
      <c r="D21" s="61">
        <v>293</v>
      </c>
      <c r="E21" s="62" t="s">
        <v>51</v>
      </c>
      <c r="F21" s="63">
        <v>47.61</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13950</v>
      </c>
      <c r="BB21" s="54">
        <f t="shared" si="2"/>
        <v>13950</v>
      </c>
      <c r="BC21" s="50" t="str">
        <f t="shared" si="3"/>
        <v>INR  Thirteen Thousand Nine Hundred &amp; Fifty  Only</v>
      </c>
      <c r="IA21" s="22">
        <v>1.08</v>
      </c>
      <c r="IB21" s="22" t="s">
        <v>82</v>
      </c>
      <c r="IC21" s="22" t="s">
        <v>73</v>
      </c>
      <c r="ID21" s="22">
        <v>293</v>
      </c>
      <c r="IE21" s="23" t="s">
        <v>51</v>
      </c>
      <c r="IF21" s="23"/>
      <c r="IG21" s="23"/>
      <c r="IH21" s="23"/>
      <c r="II21" s="23"/>
    </row>
    <row r="22" spans="1:243" s="22" customFormat="1" ht="49.5" customHeight="1">
      <c r="A22" s="59">
        <v>1.09</v>
      </c>
      <c r="B22" s="60" t="s">
        <v>64</v>
      </c>
      <c r="C22" s="39" t="s">
        <v>59</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1.09</v>
      </c>
      <c r="IB22" s="22" t="s">
        <v>64</v>
      </c>
      <c r="IC22" s="22" t="s">
        <v>59</v>
      </c>
      <c r="IE22" s="23"/>
      <c r="IF22" s="23" t="s">
        <v>39</v>
      </c>
      <c r="IG22" s="23" t="s">
        <v>34</v>
      </c>
      <c r="IH22" s="23">
        <v>123.223</v>
      </c>
      <c r="II22" s="23" t="s">
        <v>36</v>
      </c>
    </row>
    <row r="23" spans="1:243" s="22" customFormat="1" ht="28.5">
      <c r="A23" s="59">
        <v>1.1</v>
      </c>
      <c r="B23" s="60" t="s">
        <v>66</v>
      </c>
      <c r="C23" s="39" t="s">
        <v>74</v>
      </c>
      <c r="D23" s="61">
        <v>199.18</v>
      </c>
      <c r="E23" s="62" t="s">
        <v>51</v>
      </c>
      <c r="F23" s="63">
        <v>70.1</v>
      </c>
      <c r="G23" s="40"/>
      <c r="H23" s="24"/>
      <c r="I23" s="47" t="s">
        <v>37</v>
      </c>
      <c r="J23" s="48">
        <f t="shared" si="0"/>
        <v>1</v>
      </c>
      <c r="K23" s="24" t="s">
        <v>38</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13963</v>
      </c>
      <c r="BB23" s="54">
        <f t="shared" si="2"/>
        <v>13963</v>
      </c>
      <c r="BC23" s="50" t="str">
        <f t="shared" si="3"/>
        <v>INR  Thirteen Thousand Nine Hundred &amp; Sixty Three  Only</v>
      </c>
      <c r="IA23" s="22">
        <v>1.1</v>
      </c>
      <c r="IB23" s="22" t="s">
        <v>66</v>
      </c>
      <c r="IC23" s="22" t="s">
        <v>74</v>
      </c>
      <c r="ID23" s="22">
        <v>199.18</v>
      </c>
      <c r="IE23" s="23" t="s">
        <v>51</v>
      </c>
      <c r="IF23" s="23" t="s">
        <v>43</v>
      </c>
      <c r="IG23" s="23" t="s">
        <v>44</v>
      </c>
      <c r="IH23" s="23">
        <v>10</v>
      </c>
      <c r="II23" s="23" t="s">
        <v>36</v>
      </c>
    </row>
    <row r="24" spans="1:243" s="22" customFormat="1" ht="15.75">
      <c r="A24" s="59">
        <v>2</v>
      </c>
      <c r="B24" s="60" t="s">
        <v>67</v>
      </c>
      <c r="C24" s="39" t="s">
        <v>75</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2</v>
      </c>
      <c r="IB24" s="22" t="s">
        <v>67</v>
      </c>
      <c r="IC24" s="22" t="s">
        <v>75</v>
      </c>
      <c r="IE24" s="23"/>
      <c r="IF24" s="23"/>
      <c r="IG24" s="23"/>
      <c r="IH24" s="23"/>
      <c r="II24" s="23"/>
    </row>
    <row r="25" spans="1:243" s="22" customFormat="1" ht="142.5">
      <c r="A25" s="59">
        <v>2.01</v>
      </c>
      <c r="B25" s="60" t="s">
        <v>68</v>
      </c>
      <c r="C25" s="39" t="s">
        <v>76</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2.01</v>
      </c>
      <c r="IB25" s="22" t="s">
        <v>68</v>
      </c>
      <c r="IC25" s="22" t="s">
        <v>76</v>
      </c>
      <c r="IE25" s="23"/>
      <c r="IF25" s="23" t="s">
        <v>40</v>
      </c>
      <c r="IG25" s="23" t="s">
        <v>41</v>
      </c>
      <c r="IH25" s="23">
        <v>213</v>
      </c>
      <c r="II25" s="23" t="s">
        <v>36</v>
      </c>
    </row>
    <row r="26" spans="1:243" s="22" customFormat="1" ht="28.5">
      <c r="A26" s="59">
        <v>2.02</v>
      </c>
      <c r="B26" s="60" t="s">
        <v>69</v>
      </c>
      <c r="C26" s="39" t="s">
        <v>77</v>
      </c>
      <c r="D26" s="61">
        <v>3</v>
      </c>
      <c r="E26" s="62" t="s">
        <v>51</v>
      </c>
      <c r="F26" s="63">
        <v>376.67</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1130</v>
      </c>
      <c r="BB26" s="54">
        <f t="shared" si="2"/>
        <v>1130</v>
      </c>
      <c r="BC26" s="50" t="str">
        <f t="shared" si="3"/>
        <v>INR  One Thousand One Hundred &amp; Thirty  Only</v>
      </c>
      <c r="IA26" s="22">
        <v>2.02</v>
      </c>
      <c r="IB26" s="22" t="s">
        <v>69</v>
      </c>
      <c r="IC26" s="22" t="s">
        <v>77</v>
      </c>
      <c r="ID26" s="22">
        <v>3</v>
      </c>
      <c r="IE26" s="23" t="s">
        <v>51</v>
      </c>
      <c r="IF26" s="23"/>
      <c r="IG26" s="23"/>
      <c r="IH26" s="23"/>
      <c r="II26" s="23"/>
    </row>
    <row r="27" spans="1:55" ht="28.5">
      <c r="A27" s="25" t="s">
        <v>45</v>
      </c>
      <c r="B27" s="26"/>
      <c r="C27" s="27"/>
      <c r="D27" s="43"/>
      <c r="E27" s="43"/>
      <c r="F27" s="43"/>
      <c r="G27" s="43"/>
      <c r="H27" s="55"/>
      <c r="I27" s="55"/>
      <c r="J27" s="55"/>
      <c r="K27" s="55"/>
      <c r="L27" s="56"/>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57">
        <f>SUM(BA13:BA26)</f>
        <v>44444</v>
      </c>
      <c r="BB27" s="58">
        <f>SUM(BB13:BB26)</f>
        <v>44444</v>
      </c>
      <c r="BC27" s="50" t="str">
        <f>SpellNumber(L27,BB27)</f>
        <v>  Forty Four Thousand Four Hundred &amp; Forty Four  Only</v>
      </c>
    </row>
    <row r="28" spans="1:55" ht="41.25" customHeight="1">
      <c r="A28" s="26" t="s">
        <v>46</v>
      </c>
      <c r="B28" s="28"/>
      <c r="C28" s="29"/>
      <c r="D28" s="30"/>
      <c r="E28" s="44" t="s">
        <v>53</v>
      </c>
      <c r="F28" s="45"/>
      <c r="G28" s="31"/>
      <c r="H28" s="32"/>
      <c r="I28" s="32"/>
      <c r="J28" s="32"/>
      <c r="K28" s="33"/>
      <c r="L28" s="34"/>
      <c r="M28" s="35"/>
      <c r="N28" s="36"/>
      <c r="O28" s="22"/>
      <c r="P28" s="22"/>
      <c r="Q28" s="22"/>
      <c r="R28" s="22"/>
      <c r="S28" s="22"/>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7">
        <f>IF(ISBLANK(F28),0,IF(E28="Excess (+)",ROUND(BA27+(BA27*F28),2),IF(E28="Less (-)",ROUND(BA27+(BA27*F28*(-1)),2),IF(E28="At Par",BA27,0))))</f>
        <v>0</v>
      </c>
      <c r="BB28" s="38">
        <f>ROUND(BA28,0)</f>
        <v>0</v>
      </c>
      <c r="BC28" s="21" t="str">
        <f>SpellNumber($E$2,BB28)</f>
        <v>INR Zero Only</v>
      </c>
    </row>
    <row r="29" spans="1:55" ht="18">
      <c r="A29" s="25" t="s">
        <v>47</v>
      </c>
      <c r="B29" s="25"/>
      <c r="C29" s="66" t="str">
        <f>SpellNumber($E$2,BB28)</f>
        <v>INR Zero Only</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3" ht="15"/>
    <row r="304" ht="15"/>
    <row r="305" ht="15"/>
    <row r="306" ht="15"/>
    <row r="307"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sheetData>
  <sheetProtection password="9E83" sheet="1"/>
  <autoFilter ref="A11:BC29"/>
  <mergeCells count="15">
    <mergeCell ref="D17:BC17"/>
    <mergeCell ref="D20:BC20"/>
    <mergeCell ref="D22:BC22"/>
    <mergeCell ref="D24:BC24"/>
    <mergeCell ref="D25:BC25"/>
    <mergeCell ref="A9:BC9"/>
    <mergeCell ref="C29:BC29"/>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E2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ErrorMessage="1" sqref="D13:D14 K15:K16 D17 K18:K19 D20 K21 D22 K23 D24:D25 K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1 G23:H23 G26:H26">
      <formula1>0</formula1>
      <formula2>999999999999999</formula2>
    </dataValidation>
    <dataValidation allowBlank="1" showInputMessage="1" showErrorMessage="1" promptTitle="Addition / Deduction" prompt="Please Choose the correct One" sqref="J15:J16 J18:J19 J21 J23 J26">
      <formula1>0</formula1>
      <formula2>0</formula2>
    </dataValidation>
    <dataValidation type="list" showErrorMessage="1" sqref="I15:I16 I18:I19 I21 I23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1 N23:O23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 R23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 Q23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 M23 M26">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 D23 D2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 F23 F26">
      <formula1>0</formula1>
      <formula2>999999999999999</formula2>
    </dataValidation>
    <dataValidation type="list" allowBlank="1" showInputMessage="1" showErrorMessage="1" sqref="L13 L14 L15 L16 L17 L18 L19 L20 L21 L22 L23 L24 L26 L25">
      <formula1>"INR"</formula1>
    </dataValidation>
    <dataValidation allowBlank="1" showInputMessage="1" showErrorMessage="1" promptTitle="Itemcode/Make" prompt="Please enter text" sqref="C13:C26">
      <formula1>0</formula1>
      <formula2>0</formula2>
    </dataValidation>
    <dataValidation type="decimal" allowBlank="1" showInputMessage="1" showErrorMessage="1" errorTitle="Invalid Entry" error="Only Numeric Values are allowed. " sqref="A13:A26">
      <formula1>0</formula1>
      <formula2>999999999999999</formula2>
    </dataValidation>
  </dataValidations>
  <printOptions/>
  <pageMargins left="0.45" right="0.2" top="0.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2021-09-16T10:17:32Z</cp:lastPrinted>
  <dcterms:created xsi:type="dcterms:W3CDTF">2009-01-30T06:42:42Z</dcterms:created>
  <dcterms:modified xsi:type="dcterms:W3CDTF">2021-09-16T10:18:16Z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