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<sst xmlns="http://schemas.openxmlformats.org/spreadsheetml/2006/main" count="444" uniqueCount="162">
  <si>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</si>
  <si>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</si>
  <si>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</si>
  <si>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</si>
  <si>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</si>
  <si>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</si>
  <si>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</si>
  <si>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</si>
  <si>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</si>
  <si>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</si>
  <si>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</si>
  <si>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</si>
  <si>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</si>
  <si>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</si>
  <si>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</si>
  <si>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</si>
  <si>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</si>
  <si>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</si>
  <si>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</si>
  <si>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</si>
  <si>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</si>
  <si>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</si>
  <si>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</si>
  <si>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</si>
  <si>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</si>
  <si>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</si>
  <si>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</si>
  <si>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</si>
  <si>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</si>
  <si>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</si>
  <si>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</si>
  <si>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</si>
  <si>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</si>
  <si>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</si>
  <si>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</si>
  <si>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</si>
  <si>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</si>
  <si>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</si>
  <si>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</si>
  <si>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</si>
  <si>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</si>
  <si>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</si>
  <si>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</si>
  <si>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</si>
  <si>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</si>
  <si>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</si>
  <si>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</si>
  <si>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</si>
  <si>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</si>
  <si>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</si>
  <si>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</si>
  <si>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</si>
  <si>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</si>
  <si>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</si>
  <si>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</si>
  <si>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</si>
  <si>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</si>
  <si>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</si>
  <si>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</si>
  <si>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</si>
  <si>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</si>
  <si>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</si>
  <si>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</si>
  <si>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</si>
  <si>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</si>
  <si>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</si>
  <si>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</si>
  <si>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</si>
  <si>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</si>
  <si>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</si>
  <si>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</si>
  <si>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</si>
  <si>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</si>
  <si>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</si>
  <si>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</si>
  <si>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</si>
  <si>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</si>
  <si>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</si>
  <si>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</si>
  <si>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</si>
  <si>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</si>
  <si>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</si>
  <si>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</si>
  <si>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</si>
  <si>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</si>
  <si>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</si>
  <si>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</si>
  <si>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</si>
  <si>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DISMANTLING AND DEMOLISHING</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</si>
  <si>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</si>
  <si>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</si>
  <si>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</si>
  <si>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</si>
  <si>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</si>
  <si>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</si>
  <si>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</si>
  <si>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</si>
  <si>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</si>
  <si>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</si>
  <si>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</si>
  <si>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</si>
  <si>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</si>
  <si>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</si>
  <si>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</si>
  <si>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</si>
  <si>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</si>
  <si>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</si>
  <si>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</si>
  <si>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</si>
  <si>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</si>
  <si>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</si>
  <si>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</si>
  <si>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</si>
  <si>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</si>
  <si>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</si>
  <si>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</si>
  <si>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</si>
  <si>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</si>
  <si>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</si>
  <si>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</si>
  <si>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</si>
  <si>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</si>
  <si>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</si>
  <si>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</si>
  <si>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</si>
  <si>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</si>
  <si>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</si>
  <si>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</si>
  <si>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</si>
  <si>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</si>
  <si>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</si>
  <si>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</si>
  <si>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</si>
  <si>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</si>
  <si>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</si>
  <si>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</si>
  <si>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</si>
  <si>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</si>
  <si>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</si>
  <si>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</si>
  <si>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</si>
  <si>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</si>
  <si>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</si>
  <si>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</si>
  <si>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</si>
  <si>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</si>
  <si>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</si>
  <si>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</si>
  <si>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</si>
  <si>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FLOORING</t>
  </si>
  <si>
    <t>Dismantling old plaster or skirting raking out joints and cleaning the surface for plaster including disposal of rubbish to the dumping ground within 50 metres lead.</t>
  </si>
  <si>
    <t>Cement plaster skirting up to 30 cm height, with cement mortar 1:3 (1 cement : 3 coarse sand), finished with a floating coat of neat cement.</t>
  </si>
  <si>
    <t>18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</si>
  <si>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</si>
  <si>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</si>
  <si>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</si>
  <si>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</si>
  <si>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</si>
  <si>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</si>
  <si>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hole up to 20x20 cm and embedding pipes up to 150 mm diameter in masonry and filling with cement concrete 1:3:6 (1 cement : 3 coarse sand: 6 graded stone aggregate 20 mm nominal size) including disposal of malba.</t>
  </si>
  <si>
    <t>Name of Work: Tile flooring and making granite platform for proposed fluid lab on Ist floor in Hydraulic lab.</t>
  </si>
  <si>
    <t>Contract No:   22/Civil/D2/2021-22/01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</si>
</sst>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6"/>
  <sheetViews>
    <sheetView showGridLines="0" zoomScale="85" zoomScaleNormal="85" zoomScalePageLayoutView="0" workbookViewId="0" topLeftCell="A1">
      <selection activeCell="BR14" sqref="BR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160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68</v>
      </c>
      <c r="IC13" s="22" t="s">
        <v>55</v>
      </c>
      <c r="IE13" s="23"/>
      <c r="IF13" s="23" t="s">
        <v>34</v>
      </c>
      <c r="IG13" s="23" t="s">
        <v>35</v>
      </c>
      <c r="IH13" s="23">
        <v>10</v>
      </c>
      <c r="II13" s="23" t="s">
        <v>36</v>
      </c>
    </row>
    <row r="14" spans="1:243" s="22" customFormat="1" ht="173.25" customHeight="1">
      <c r="A14" s="59">
        <v>1.01</v>
      </c>
      <c r="B14" s="64" t="s">
        <v>75</v>
      </c>
      <c r="C14" s="39" t="s">
        <v>56</v>
      </c>
      <c r="D14" s="61">
        <v>0.65</v>
      </c>
      <c r="E14" s="62" t="s">
        <v>64</v>
      </c>
      <c r="F14" s="63">
        <v>8560.98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5565</v>
      </c>
      <c r="BB14" s="54">
        <f>BA14+SUM(N14:AZ14)</f>
        <v>5565</v>
      </c>
      <c r="BC14" s="50" t="str">
        <f>SpellNumber(L14,BB14)</f>
        <v>INR  Five Thousand Five Hundred &amp; Sixty Five  Only</v>
      </c>
      <c r="IA14" s="22">
        <v>1.01</v>
      </c>
      <c r="IB14" s="22" t="s">
        <v>75</v>
      </c>
      <c r="IC14" s="22" t="s">
        <v>56</v>
      </c>
      <c r="ID14" s="22">
        <v>0.65</v>
      </c>
      <c r="IE14" s="23" t="s">
        <v>64</v>
      </c>
      <c r="IF14" s="23" t="s">
        <v>40</v>
      </c>
      <c r="IG14" s="23" t="s">
        <v>35</v>
      </c>
      <c r="IH14" s="23">
        <v>123.223</v>
      </c>
      <c r="II14" s="23" t="s">
        <v>37</v>
      </c>
    </row>
    <row r="15" spans="1:243" s="22" customFormat="1" ht="42.75">
      <c r="A15" s="59">
        <v>1.02</v>
      </c>
      <c r="B15" s="60" t="s">
        <v>69</v>
      </c>
      <c r="C15" s="39" t="s">
        <v>57</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22">
        <v>1.02</v>
      </c>
      <c r="IB15" s="22" t="s">
        <v>69</v>
      </c>
      <c r="IC15" s="22" t="s">
        <v>57</v>
      </c>
      <c r="IE15" s="23"/>
      <c r="IF15" s="23" t="s">
        <v>41</v>
      </c>
      <c r="IG15" s="23" t="s">
        <v>42</v>
      </c>
      <c r="IH15" s="23">
        <v>213</v>
      </c>
      <c r="II15" s="23" t="s">
        <v>37</v>
      </c>
    </row>
    <row r="16" spans="1:243" s="22" customFormat="1" ht="28.5">
      <c r="A16" s="59">
        <v>1.03</v>
      </c>
      <c r="B16" s="60" t="s">
        <v>78</v>
      </c>
      <c r="C16" s="39" t="s">
        <v>107</v>
      </c>
      <c r="D16" s="61">
        <v>6.8</v>
      </c>
      <c r="E16" s="62" t="s">
        <v>52</v>
      </c>
      <c r="F16" s="63">
        <v>607.67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4132</v>
      </c>
      <c r="BB16" s="54">
        <f>BA16+SUM(N16:AZ16)</f>
        <v>4132</v>
      </c>
      <c r="BC16" s="50" t="str">
        <f>SpellNumber(L16,BB16)</f>
        <v>INR  Four Thousand One Hundred &amp; Thirty Two  Only</v>
      </c>
      <c r="IA16" s="22">
        <v>1.03</v>
      </c>
      <c r="IB16" s="22" t="s">
        <v>78</v>
      </c>
      <c r="IC16" s="22" t="s">
        <v>107</v>
      </c>
      <c r="ID16" s="22">
        <v>6.8</v>
      </c>
      <c r="IE16" s="23" t="s">
        <v>52</v>
      </c>
      <c r="IF16" s="23"/>
      <c r="IG16" s="23"/>
      <c r="IH16" s="23"/>
      <c r="II16" s="23"/>
    </row>
    <row r="17" spans="1:243" s="22" customFormat="1" ht="71.25">
      <c r="A17" s="59">
        <v>1.04</v>
      </c>
      <c r="B17" s="60" t="s">
        <v>70</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1.04</v>
      </c>
      <c r="IB17" s="22" t="s">
        <v>70</v>
      </c>
      <c r="IC17" s="22" t="s">
        <v>58</v>
      </c>
      <c r="IE17" s="23"/>
      <c r="IF17" s="23"/>
      <c r="IG17" s="23"/>
      <c r="IH17" s="23"/>
      <c r="II17" s="23"/>
    </row>
    <row r="18" spans="1:243" s="22" customFormat="1" ht="28.5">
      <c r="A18" s="59">
        <v>1.05</v>
      </c>
      <c r="B18" s="60" t="s">
        <v>71</v>
      </c>
      <c r="C18" s="39" t="s">
        <v>108</v>
      </c>
      <c r="D18" s="61">
        <v>76</v>
      </c>
      <c r="E18" s="62" t="s">
        <v>66</v>
      </c>
      <c r="F18" s="63">
        <v>73.21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5564</v>
      </c>
      <c r="BB18" s="54">
        <f>BA18+SUM(N18:AZ18)</f>
        <v>5564</v>
      </c>
      <c r="BC18" s="50" t="str">
        <f>SpellNumber(L18,BB18)</f>
        <v>INR  Five Thousand Five Hundred &amp; Sixty Four  Only</v>
      </c>
      <c r="IA18" s="22">
        <v>1.05</v>
      </c>
      <c r="IB18" s="22" t="s">
        <v>71</v>
      </c>
      <c r="IC18" s="22" t="s">
        <v>108</v>
      </c>
      <c r="ID18" s="22">
        <v>76</v>
      </c>
      <c r="IE18" s="23" t="s">
        <v>66</v>
      </c>
      <c r="IF18" s="23"/>
      <c r="IG18" s="23"/>
      <c r="IH18" s="23"/>
      <c r="II18" s="23"/>
    </row>
    <row r="19" spans="1:243" s="22" customFormat="1" ht="15.75">
      <c r="A19" s="59">
        <v>2</v>
      </c>
      <c r="B19" s="60" t="s">
        <v>72</v>
      </c>
      <c r="C19" s="39" t="s">
        <v>109</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2</v>
      </c>
      <c r="IB19" s="22" t="s">
        <v>72</v>
      </c>
      <c r="IC19" s="22" t="s">
        <v>109</v>
      </c>
      <c r="IE19" s="23"/>
      <c r="IF19" s="23"/>
      <c r="IG19" s="23"/>
      <c r="IH19" s="23"/>
      <c r="II19" s="23"/>
    </row>
    <row r="20" spans="1:243" s="22" customFormat="1" ht="30.75" customHeight="1">
      <c r="A20" s="59">
        <v>2.01</v>
      </c>
      <c r="B20" s="60" t="s">
        <v>76</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2.01</v>
      </c>
      <c r="IB20" s="22" t="s">
        <v>76</v>
      </c>
      <c r="IC20" s="22" t="s">
        <v>59</v>
      </c>
      <c r="IE20" s="23"/>
      <c r="IF20" s="23" t="s">
        <v>34</v>
      </c>
      <c r="IG20" s="23" t="s">
        <v>43</v>
      </c>
      <c r="IH20" s="23">
        <v>10</v>
      </c>
      <c r="II20" s="23" t="s">
        <v>37</v>
      </c>
    </row>
    <row r="21" spans="1:243" s="22" customFormat="1" ht="28.5">
      <c r="A21" s="59">
        <v>2.02</v>
      </c>
      <c r="B21" s="60" t="s">
        <v>77</v>
      </c>
      <c r="C21" s="39" t="s">
        <v>110</v>
      </c>
      <c r="D21" s="61">
        <v>4.1</v>
      </c>
      <c r="E21" s="62" t="s">
        <v>52</v>
      </c>
      <c r="F21" s="63">
        <v>817.27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3351</v>
      </c>
      <c r="BB21" s="54">
        <f>BA21+SUM(N21:AZ21)</f>
        <v>3351</v>
      </c>
      <c r="BC21" s="50" t="str">
        <f>SpellNumber(L21,BB21)</f>
        <v>INR  Three Thousand Three Hundred &amp; Fifty One  Only</v>
      </c>
      <c r="IA21" s="22">
        <v>2.02</v>
      </c>
      <c r="IB21" s="22" t="s">
        <v>77</v>
      </c>
      <c r="IC21" s="22" t="s">
        <v>110</v>
      </c>
      <c r="ID21" s="22">
        <v>4.1</v>
      </c>
      <c r="IE21" s="23" t="s">
        <v>52</v>
      </c>
      <c r="IF21" s="23"/>
      <c r="IG21" s="23"/>
      <c r="IH21" s="23"/>
      <c r="II21" s="23"/>
    </row>
    <row r="22" spans="1:243" s="22" customFormat="1" ht="15.75">
      <c r="A22" s="59">
        <v>3</v>
      </c>
      <c r="B22" s="60" t="s">
        <v>79</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79</v>
      </c>
      <c r="IC22" s="22" t="s">
        <v>60</v>
      </c>
      <c r="IE22" s="23"/>
      <c r="IF22" s="23" t="s">
        <v>40</v>
      </c>
      <c r="IG22" s="23" t="s">
        <v>35</v>
      </c>
      <c r="IH22" s="23">
        <v>123.223</v>
      </c>
      <c r="II22" s="23" t="s">
        <v>37</v>
      </c>
    </row>
    <row r="23" spans="1:243" s="22" customFormat="1" ht="213.75">
      <c r="A23" s="59">
        <v>3.01</v>
      </c>
      <c r="B23" s="60" t="s">
        <v>80</v>
      </c>
      <c r="C23" s="39" t="s">
        <v>111</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80</v>
      </c>
      <c r="IC23" s="22" t="s">
        <v>111</v>
      </c>
      <c r="IE23" s="23"/>
      <c r="IF23" s="23" t="s">
        <v>44</v>
      </c>
      <c r="IG23" s="23" t="s">
        <v>45</v>
      </c>
      <c r="IH23" s="23">
        <v>10</v>
      </c>
      <c r="II23" s="23" t="s">
        <v>37</v>
      </c>
    </row>
    <row r="24" spans="1:243" s="22" customFormat="1" ht="15.75">
      <c r="A24" s="59">
        <v>3.02</v>
      </c>
      <c r="B24" s="60" t="s">
        <v>81</v>
      </c>
      <c r="C24" s="39" t="s">
        <v>112</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IA24" s="22">
        <v>3.02</v>
      </c>
      <c r="IB24" s="22" t="s">
        <v>81</v>
      </c>
      <c r="IC24" s="22" t="s">
        <v>112</v>
      </c>
      <c r="IE24" s="23"/>
      <c r="IF24" s="23"/>
      <c r="IG24" s="23"/>
      <c r="IH24" s="23"/>
      <c r="II24" s="23"/>
    </row>
    <row r="25" spans="1:243" s="22" customFormat="1" ht="28.5">
      <c r="A25" s="59">
        <v>3.03</v>
      </c>
      <c r="B25" s="60" t="s">
        <v>82</v>
      </c>
      <c r="C25" s="39" t="s">
        <v>113</v>
      </c>
      <c r="D25" s="61">
        <v>4.15</v>
      </c>
      <c r="E25" s="62" t="s">
        <v>52</v>
      </c>
      <c r="F25" s="63">
        <v>3513.94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14583</v>
      </c>
      <c r="BB25" s="54">
        <f>BA25+SUM(N25:AZ25)</f>
        <v>14583</v>
      </c>
      <c r="BC25" s="50" t="str">
        <f>SpellNumber(L25,BB25)</f>
        <v>INR  Fourteen Thousand Five Hundred &amp; Eighty Three  Only</v>
      </c>
      <c r="IA25" s="22">
        <v>3.03</v>
      </c>
      <c r="IB25" s="22" t="s">
        <v>82</v>
      </c>
      <c r="IC25" s="22" t="s">
        <v>113</v>
      </c>
      <c r="ID25" s="22">
        <v>4.15</v>
      </c>
      <c r="IE25" s="23" t="s">
        <v>52</v>
      </c>
      <c r="IF25" s="23" t="s">
        <v>41</v>
      </c>
      <c r="IG25" s="23" t="s">
        <v>42</v>
      </c>
      <c r="IH25" s="23">
        <v>213</v>
      </c>
      <c r="II25" s="23" t="s">
        <v>37</v>
      </c>
    </row>
    <row r="26" spans="1:243" s="22" customFormat="1" ht="128.25">
      <c r="A26" s="59">
        <v>3.04</v>
      </c>
      <c r="B26" s="60" t="s">
        <v>83</v>
      </c>
      <c r="C26" s="39" t="s">
        <v>114</v>
      </c>
      <c r="D26" s="61">
        <v>2</v>
      </c>
      <c r="E26" s="62" t="s">
        <v>65</v>
      </c>
      <c r="F26" s="63">
        <v>644.05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1288</v>
      </c>
      <c r="BB26" s="54">
        <f>BA26+SUM(N26:AZ26)</f>
        <v>1288</v>
      </c>
      <c r="BC26" s="50" t="str">
        <f>SpellNumber(L26,BB26)</f>
        <v>INR  One Thousand Two Hundred &amp; Eighty Eight  Only</v>
      </c>
      <c r="IA26" s="22">
        <v>3.04</v>
      </c>
      <c r="IB26" s="22" t="s">
        <v>83</v>
      </c>
      <c r="IC26" s="22" t="s">
        <v>114</v>
      </c>
      <c r="ID26" s="22">
        <v>2</v>
      </c>
      <c r="IE26" s="23" t="s">
        <v>65</v>
      </c>
      <c r="IF26" s="23"/>
      <c r="IG26" s="23"/>
      <c r="IH26" s="23"/>
      <c r="II26" s="23"/>
    </row>
    <row r="27" spans="1:243" s="22" customFormat="1" ht="213.75">
      <c r="A27" s="59">
        <v>3.05</v>
      </c>
      <c r="B27" s="60" t="s">
        <v>84</v>
      </c>
      <c r="C27" s="39" t="s">
        <v>115</v>
      </c>
      <c r="D27" s="61">
        <v>10</v>
      </c>
      <c r="E27" s="62" t="s">
        <v>52</v>
      </c>
      <c r="F27" s="63">
        <v>903.37</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9034</v>
      </c>
      <c r="BB27" s="54">
        <f>BA27+SUM(N27:AZ27)</f>
        <v>9034</v>
      </c>
      <c r="BC27" s="50" t="str">
        <f>SpellNumber(L27,BB27)</f>
        <v>INR  Nine Thousand  &amp;Thirty Four  Only</v>
      </c>
      <c r="IA27" s="22">
        <v>3.05</v>
      </c>
      <c r="IB27" s="22" t="s">
        <v>84</v>
      </c>
      <c r="IC27" s="22" t="s">
        <v>115</v>
      </c>
      <c r="ID27" s="22">
        <v>10</v>
      </c>
      <c r="IE27" s="23" t="s">
        <v>52</v>
      </c>
      <c r="IF27" s="23"/>
      <c r="IG27" s="23"/>
      <c r="IH27" s="23"/>
      <c r="II27" s="23"/>
    </row>
    <row r="28" spans="1:243" s="22" customFormat="1" ht="15.75">
      <c r="A28" s="59">
        <v>4</v>
      </c>
      <c r="B28" s="60" t="s">
        <v>149</v>
      </c>
      <c r="C28" s="39" t="s">
        <v>116</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4</v>
      </c>
      <c r="IB28" s="22" t="s">
        <v>149</v>
      </c>
      <c r="IC28" s="22" t="s">
        <v>116</v>
      </c>
      <c r="IE28" s="23"/>
      <c r="IF28" s="23"/>
      <c r="IG28" s="23"/>
      <c r="IH28" s="23"/>
      <c r="II28" s="23"/>
    </row>
    <row r="29" spans="1:243" s="22" customFormat="1" ht="57">
      <c r="A29" s="59">
        <v>4.01</v>
      </c>
      <c r="B29" s="60" t="s">
        <v>151</v>
      </c>
      <c r="C29" s="39" t="s">
        <v>117</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IA29" s="22">
        <v>4.01</v>
      </c>
      <c r="IB29" s="22" t="s">
        <v>151</v>
      </c>
      <c r="IC29" s="22" t="s">
        <v>117</v>
      </c>
      <c r="IE29" s="23"/>
      <c r="IF29" s="23"/>
      <c r="IG29" s="23"/>
      <c r="IH29" s="23"/>
      <c r="II29" s="23"/>
    </row>
    <row r="30" spans="1:243" s="22" customFormat="1" ht="28.5">
      <c r="A30" s="59">
        <v>4.02</v>
      </c>
      <c r="B30" s="60" t="s">
        <v>152</v>
      </c>
      <c r="C30" s="39" t="s">
        <v>61</v>
      </c>
      <c r="D30" s="61">
        <v>1.8</v>
      </c>
      <c r="E30" s="62" t="s">
        <v>52</v>
      </c>
      <c r="F30" s="63">
        <v>456.94</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822</v>
      </c>
      <c r="BB30" s="54">
        <f>BA30+SUM(N30:AZ30)</f>
        <v>822</v>
      </c>
      <c r="BC30" s="50" t="str">
        <f>SpellNumber(L30,BB30)</f>
        <v>INR  Eight Hundred &amp; Twenty Two  Only</v>
      </c>
      <c r="IA30" s="22">
        <v>4.02</v>
      </c>
      <c r="IB30" s="22" t="s">
        <v>152</v>
      </c>
      <c r="IC30" s="22" t="s">
        <v>61</v>
      </c>
      <c r="ID30" s="22">
        <v>1.8</v>
      </c>
      <c r="IE30" s="23" t="s">
        <v>52</v>
      </c>
      <c r="IF30" s="23"/>
      <c r="IG30" s="23"/>
      <c r="IH30" s="23"/>
      <c r="II30" s="23"/>
    </row>
    <row r="31" spans="1:243" s="22" customFormat="1" ht="185.25">
      <c r="A31" s="59">
        <v>4.03</v>
      </c>
      <c r="B31" s="60" t="s">
        <v>153</v>
      </c>
      <c r="C31" s="39" t="s">
        <v>118</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4.03</v>
      </c>
      <c r="IB31" s="22" t="s">
        <v>153</v>
      </c>
      <c r="IC31" s="22" t="s">
        <v>118</v>
      </c>
      <c r="IE31" s="23"/>
      <c r="IF31" s="23"/>
      <c r="IG31" s="23"/>
      <c r="IH31" s="23"/>
      <c r="II31" s="23"/>
    </row>
    <row r="32" spans="1:243" s="22" customFormat="1" ht="28.5">
      <c r="A32" s="59">
        <v>4.04</v>
      </c>
      <c r="B32" s="60" t="s">
        <v>154</v>
      </c>
      <c r="C32" s="39" t="s">
        <v>119</v>
      </c>
      <c r="D32" s="61">
        <v>1.95</v>
      </c>
      <c r="E32" s="62" t="s">
        <v>52</v>
      </c>
      <c r="F32" s="63">
        <v>1355.41</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2643</v>
      </c>
      <c r="BB32" s="54">
        <f>BA32+SUM(N32:AZ32)</f>
        <v>2643</v>
      </c>
      <c r="BC32" s="50" t="str">
        <f>SpellNumber(L32,BB32)</f>
        <v>INR  Two Thousand Six Hundred &amp; Forty Three  Only</v>
      </c>
      <c r="IA32" s="22">
        <v>4.04</v>
      </c>
      <c r="IB32" s="22" t="s">
        <v>154</v>
      </c>
      <c r="IC32" s="22" t="s">
        <v>119</v>
      </c>
      <c r="ID32" s="22">
        <v>1.95</v>
      </c>
      <c r="IE32" s="23" t="s">
        <v>52</v>
      </c>
      <c r="IF32" s="23"/>
      <c r="IG32" s="23"/>
      <c r="IH32" s="23"/>
      <c r="II32" s="23"/>
    </row>
    <row r="33" spans="1:243" s="22" customFormat="1" ht="185.25">
      <c r="A33" s="59">
        <v>4.05</v>
      </c>
      <c r="B33" s="60" t="s">
        <v>155</v>
      </c>
      <c r="C33" s="39" t="s">
        <v>120</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4.05</v>
      </c>
      <c r="IB33" s="22" t="s">
        <v>155</v>
      </c>
      <c r="IC33" s="22" t="s">
        <v>120</v>
      </c>
      <c r="IE33" s="23"/>
      <c r="IF33" s="23"/>
      <c r="IG33" s="23"/>
      <c r="IH33" s="23"/>
      <c r="II33" s="23"/>
    </row>
    <row r="34" spans="1:243" s="22" customFormat="1" ht="24.75" customHeight="1">
      <c r="A34" s="59">
        <v>4.06</v>
      </c>
      <c r="B34" s="60" t="s">
        <v>154</v>
      </c>
      <c r="C34" s="39" t="s">
        <v>121</v>
      </c>
      <c r="D34" s="61">
        <v>37</v>
      </c>
      <c r="E34" s="62" t="s">
        <v>52</v>
      </c>
      <c r="F34" s="63">
        <v>1411.61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52230</v>
      </c>
      <c r="BB34" s="54">
        <f>BA34+SUM(N34:AZ34)</f>
        <v>52230</v>
      </c>
      <c r="BC34" s="50" t="str">
        <f>SpellNumber(L34,BB34)</f>
        <v>INR  Fifty Two Thousand Two Hundred &amp; Thirty  Only</v>
      </c>
      <c r="IA34" s="22">
        <v>4.06</v>
      </c>
      <c r="IB34" s="22" t="s">
        <v>154</v>
      </c>
      <c r="IC34" s="22" t="s">
        <v>121</v>
      </c>
      <c r="ID34" s="22">
        <v>37</v>
      </c>
      <c r="IE34" s="23" t="s">
        <v>52</v>
      </c>
      <c r="IF34" s="23"/>
      <c r="IG34" s="23"/>
      <c r="IH34" s="23"/>
      <c r="II34" s="23"/>
    </row>
    <row r="35" spans="1:243" s="22" customFormat="1" ht="19.5" customHeight="1">
      <c r="A35" s="59">
        <v>5</v>
      </c>
      <c r="B35" s="60" t="s">
        <v>53</v>
      </c>
      <c r="C35" s="39" t="s">
        <v>122</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5</v>
      </c>
      <c r="IB35" s="22" t="s">
        <v>53</v>
      </c>
      <c r="IC35" s="22" t="s">
        <v>122</v>
      </c>
      <c r="IE35" s="23"/>
      <c r="IF35" s="23"/>
      <c r="IG35" s="23"/>
      <c r="IH35" s="23"/>
      <c r="II35" s="23"/>
    </row>
    <row r="36" spans="1:243" s="22" customFormat="1" ht="85.5">
      <c r="A36" s="59">
        <v>5.01</v>
      </c>
      <c r="B36" s="60" t="s">
        <v>85</v>
      </c>
      <c r="C36" s="39" t="s">
        <v>123</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5.01</v>
      </c>
      <c r="IB36" s="22" t="s">
        <v>85</v>
      </c>
      <c r="IC36" s="22" t="s">
        <v>123</v>
      </c>
      <c r="IE36" s="23"/>
      <c r="IF36" s="23"/>
      <c r="IG36" s="23"/>
      <c r="IH36" s="23"/>
      <c r="II36" s="23"/>
    </row>
    <row r="37" spans="1:243" s="22" customFormat="1" ht="28.5">
      <c r="A37" s="59">
        <v>5.02</v>
      </c>
      <c r="B37" s="60" t="s">
        <v>86</v>
      </c>
      <c r="C37" s="39" t="s">
        <v>62</v>
      </c>
      <c r="D37" s="61">
        <v>36</v>
      </c>
      <c r="E37" s="62" t="s">
        <v>52</v>
      </c>
      <c r="F37" s="63">
        <v>42.13</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1517</v>
      </c>
      <c r="BB37" s="54">
        <f>BA37+SUM(N37:AZ37)</f>
        <v>1517</v>
      </c>
      <c r="BC37" s="50" t="str">
        <f>SpellNumber(L37,BB37)</f>
        <v>INR  One Thousand Five Hundred &amp; Seventeen  Only</v>
      </c>
      <c r="IA37" s="22">
        <v>5.02</v>
      </c>
      <c r="IB37" s="22" t="s">
        <v>86</v>
      </c>
      <c r="IC37" s="22" t="s">
        <v>62</v>
      </c>
      <c r="ID37" s="22">
        <v>36</v>
      </c>
      <c r="IE37" s="23" t="s">
        <v>52</v>
      </c>
      <c r="IF37" s="23"/>
      <c r="IG37" s="23"/>
      <c r="IH37" s="23"/>
      <c r="II37" s="23"/>
    </row>
    <row r="38" spans="1:243" s="22" customFormat="1" ht="15.75">
      <c r="A38" s="63">
        <v>6</v>
      </c>
      <c r="B38" s="60" t="s">
        <v>87</v>
      </c>
      <c r="C38" s="39" t="s">
        <v>63</v>
      </c>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c r="IA38" s="22">
        <v>6</v>
      </c>
      <c r="IB38" s="22" t="s">
        <v>87</v>
      </c>
      <c r="IC38" s="22" t="s">
        <v>63</v>
      </c>
      <c r="IE38" s="23"/>
      <c r="IF38" s="23"/>
      <c r="IG38" s="23"/>
      <c r="IH38" s="23"/>
      <c r="II38" s="23"/>
    </row>
    <row r="39" spans="1:243" s="22" customFormat="1" ht="57">
      <c r="A39" s="59">
        <v>6.01</v>
      </c>
      <c r="B39" s="60" t="s">
        <v>156</v>
      </c>
      <c r="C39" s="39" t="s">
        <v>124</v>
      </c>
      <c r="D39" s="61">
        <v>37</v>
      </c>
      <c r="E39" s="62" t="s">
        <v>52</v>
      </c>
      <c r="F39" s="63">
        <v>2.19</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81</v>
      </c>
      <c r="BB39" s="54">
        <f>BA39+SUM(N39:AZ39)</f>
        <v>81</v>
      </c>
      <c r="BC39" s="50" t="str">
        <f>SpellNumber(L39,BB39)</f>
        <v>INR  Eighty One Only</v>
      </c>
      <c r="IA39" s="22">
        <v>6.01</v>
      </c>
      <c r="IB39" s="22" t="s">
        <v>156</v>
      </c>
      <c r="IC39" s="22" t="s">
        <v>124</v>
      </c>
      <c r="ID39" s="22">
        <v>37</v>
      </c>
      <c r="IE39" s="23" t="s">
        <v>52</v>
      </c>
      <c r="IF39" s="23"/>
      <c r="IG39" s="23"/>
      <c r="IH39" s="23"/>
      <c r="II39" s="23"/>
    </row>
    <row r="40" spans="1:243" s="22" customFormat="1" ht="114">
      <c r="A40" s="59">
        <v>6.02</v>
      </c>
      <c r="B40" s="60" t="s">
        <v>157</v>
      </c>
      <c r="C40" s="39" t="s">
        <v>125</v>
      </c>
      <c r="D40" s="61">
        <v>2</v>
      </c>
      <c r="E40" s="62" t="s">
        <v>65</v>
      </c>
      <c r="F40" s="63">
        <v>261.15</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522</v>
      </c>
      <c r="BB40" s="54">
        <f>BA40+SUM(N40:AZ40)</f>
        <v>522</v>
      </c>
      <c r="BC40" s="50" t="str">
        <f>SpellNumber(L40,BB40)</f>
        <v>INR  Five Hundred &amp; Twenty Two  Only</v>
      </c>
      <c r="IA40" s="22">
        <v>6.02</v>
      </c>
      <c r="IB40" s="22" t="s">
        <v>157</v>
      </c>
      <c r="IC40" s="22" t="s">
        <v>125</v>
      </c>
      <c r="ID40" s="22">
        <v>2</v>
      </c>
      <c r="IE40" s="23" t="s">
        <v>65</v>
      </c>
      <c r="IF40" s="23"/>
      <c r="IG40" s="23"/>
      <c r="IH40" s="23"/>
      <c r="II40" s="23"/>
    </row>
    <row r="41" spans="1:243" s="22" customFormat="1" ht="17.25" customHeight="1">
      <c r="A41" s="59">
        <v>7</v>
      </c>
      <c r="B41" s="60" t="s">
        <v>88</v>
      </c>
      <c r="C41" s="39" t="s">
        <v>126</v>
      </c>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7"/>
      <c r="IA41" s="22">
        <v>7</v>
      </c>
      <c r="IB41" s="22" t="s">
        <v>88</v>
      </c>
      <c r="IC41" s="22" t="s">
        <v>126</v>
      </c>
      <c r="IE41" s="23"/>
      <c r="IF41" s="23"/>
      <c r="IG41" s="23"/>
      <c r="IH41" s="23"/>
      <c r="II41" s="23"/>
    </row>
    <row r="42" spans="1:243" s="22" customFormat="1" ht="60" customHeight="1">
      <c r="A42" s="59">
        <v>7.01</v>
      </c>
      <c r="B42" s="60" t="s">
        <v>150</v>
      </c>
      <c r="C42" s="39" t="s">
        <v>127</v>
      </c>
      <c r="D42" s="61">
        <v>2</v>
      </c>
      <c r="E42" s="62" t="s">
        <v>52</v>
      </c>
      <c r="F42" s="63">
        <v>34.19</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68</v>
      </c>
      <c r="BB42" s="54">
        <f>BA42+SUM(N42:AZ42)</f>
        <v>68</v>
      </c>
      <c r="BC42" s="50" t="str">
        <f>SpellNumber(L42,BB42)</f>
        <v>INR  Sixty Eight Only</v>
      </c>
      <c r="IA42" s="22">
        <v>7.01</v>
      </c>
      <c r="IB42" s="22" t="s">
        <v>150</v>
      </c>
      <c r="IC42" s="22" t="s">
        <v>127</v>
      </c>
      <c r="ID42" s="22">
        <v>2</v>
      </c>
      <c r="IE42" s="23" t="s">
        <v>52</v>
      </c>
      <c r="IF42" s="23"/>
      <c r="IG42" s="23"/>
      <c r="IH42" s="23"/>
      <c r="II42" s="23"/>
    </row>
    <row r="43" spans="1:243" s="22" customFormat="1" ht="15.75">
      <c r="A43" s="59">
        <v>8</v>
      </c>
      <c r="B43" s="60" t="s">
        <v>89</v>
      </c>
      <c r="C43" s="39" t="s">
        <v>128</v>
      </c>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7"/>
      <c r="IA43" s="22">
        <v>8</v>
      </c>
      <c r="IB43" s="22" t="s">
        <v>89</v>
      </c>
      <c r="IC43" s="22" t="s">
        <v>128</v>
      </c>
      <c r="IE43" s="23"/>
      <c r="IF43" s="23"/>
      <c r="IG43" s="23"/>
      <c r="IH43" s="23"/>
      <c r="II43" s="23"/>
    </row>
    <row r="44" spans="1:243" s="22" customFormat="1" ht="57">
      <c r="A44" s="59">
        <v>8.01</v>
      </c>
      <c r="B44" s="60" t="s">
        <v>90</v>
      </c>
      <c r="C44" s="39" t="s">
        <v>129</v>
      </c>
      <c r="D44" s="65"/>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7"/>
      <c r="IA44" s="22">
        <v>8.01</v>
      </c>
      <c r="IB44" s="22" t="s">
        <v>90</v>
      </c>
      <c r="IC44" s="22" t="s">
        <v>129</v>
      </c>
      <c r="IE44" s="23"/>
      <c r="IF44" s="23"/>
      <c r="IG44" s="23"/>
      <c r="IH44" s="23"/>
      <c r="II44" s="23"/>
    </row>
    <row r="45" spans="1:243" s="22" customFormat="1" ht="28.5">
      <c r="A45" s="63">
        <v>8.02</v>
      </c>
      <c r="B45" s="60" t="s">
        <v>91</v>
      </c>
      <c r="C45" s="39" t="s">
        <v>130</v>
      </c>
      <c r="D45" s="61">
        <v>2</v>
      </c>
      <c r="E45" s="62" t="s">
        <v>65</v>
      </c>
      <c r="F45" s="63">
        <v>3052.95</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6106</v>
      </c>
      <c r="BB45" s="54">
        <f>BA45+SUM(N45:AZ45)</f>
        <v>6106</v>
      </c>
      <c r="BC45" s="50" t="str">
        <f>SpellNumber(L45,BB45)</f>
        <v>INR  Six Thousand One Hundred &amp; Six  Only</v>
      </c>
      <c r="IA45" s="22">
        <v>8.02</v>
      </c>
      <c r="IB45" s="22" t="s">
        <v>91</v>
      </c>
      <c r="IC45" s="22" t="s">
        <v>130</v>
      </c>
      <c r="ID45" s="22">
        <v>2</v>
      </c>
      <c r="IE45" s="23" t="s">
        <v>65</v>
      </c>
      <c r="IF45" s="23"/>
      <c r="IG45" s="23"/>
      <c r="IH45" s="23"/>
      <c r="II45" s="23"/>
    </row>
    <row r="46" spans="1:243" s="22" customFormat="1" ht="42.75">
      <c r="A46" s="59">
        <v>8.03</v>
      </c>
      <c r="B46" s="60" t="s">
        <v>92</v>
      </c>
      <c r="C46" s="39" t="s">
        <v>131</v>
      </c>
      <c r="D46" s="65"/>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7"/>
      <c r="IA46" s="22">
        <v>8.03</v>
      </c>
      <c r="IB46" s="22" t="s">
        <v>92</v>
      </c>
      <c r="IC46" s="22" t="s">
        <v>131</v>
      </c>
      <c r="IE46" s="23"/>
      <c r="IF46" s="23"/>
      <c r="IG46" s="23"/>
      <c r="IH46" s="23"/>
      <c r="II46" s="23"/>
    </row>
    <row r="47" spans="1:243" s="22" customFormat="1" ht="15.75">
      <c r="A47" s="59">
        <v>8.04</v>
      </c>
      <c r="B47" s="60" t="s">
        <v>93</v>
      </c>
      <c r="C47" s="39" t="s">
        <v>132</v>
      </c>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7"/>
      <c r="IA47" s="22">
        <v>8.04</v>
      </c>
      <c r="IB47" s="22" t="s">
        <v>93</v>
      </c>
      <c r="IC47" s="22" t="s">
        <v>132</v>
      </c>
      <c r="IE47" s="23"/>
      <c r="IF47" s="23"/>
      <c r="IG47" s="23"/>
      <c r="IH47" s="23"/>
      <c r="II47" s="23"/>
    </row>
    <row r="48" spans="1:243" s="22" customFormat="1" ht="28.5">
      <c r="A48" s="59">
        <v>8.05</v>
      </c>
      <c r="B48" s="60" t="s">
        <v>94</v>
      </c>
      <c r="C48" s="39" t="s">
        <v>133</v>
      </c>
      <c r="D48" s="61">
        <v>2</v>
      </c>
      <c r="E48" s="62" t="s">
        <v>65</v>
      </c>
      <c r="F48" s="63">
        <v>88.64</v>
      </c>
      <c r="G48" s="40"/>
      <c r="H48" s="24"/>
      <c r="I48" s="47" t="s">
        <v>38</v>
      </c>
      <c r="J48" s="48">
        <f aca="true" t="shared" si="0" ref="J48:J63">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aca="true" t="shared" si="1" ref="BA48:BA63">ROUND(total_amount_ba($B$2,$D$2,D48,F48,J48,K48,M48),0)</f>
        <v>177</v>
      </c>
      <c r="BB48" s="54">
        <f aca="true" t="shared" si="2" ref="BB48:BB63">BA48+SUM(N48:AZ48)</f>
        <v>177</v>
      </c>
      <c r="BC48" s="50" t="str">
        <f aca="true" t="shared" si="3" ref="BC48:BC62">SpellNumber(L48,BB48)</f>
        <v>INR  One Hundred &amp; Seventy Seven  Only</v>
      </c>
      <c r="IA48" s="22">
        <v>8.05</v>
      </c>
      <c r="IB48" s="22" t="s">
        <v>94</v>
      </c>
      <c r="IC48" s="22" t="s">
        <v>133</v>
      </c>
      <c r="ID48" s="22">
        <v>2</v>
      </c>
      <c r="IE48" s="23" t="s">
        <v>65</v>
      </c>
      <c r="IF48" s="23"/>
      <c r="IG48" s="23"/>
      <c r="IH48" s="23"/>
      <c r="II48" s="23"/>
    </row>
    <row r="49" spans="1:243" s="22" customFormat="1" ht="15.75">
      <c r="A49" s="59">
        <v>9</v>
      </c>
      <c r="B49" s="60" t="s">
        <v>95</v>
      </c>
      <c r="C49" s="39" t="s">
        <v>134</v>
      </c>
      <c r="D49" s="65"/>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7"/>
      <c r="IA49" s="22">
        <v>9</v>
      </c>
      <c r="IB49" s="22" t="s">
        <v>95</v>
      </c>
      <c r="IC49" s="22" t="s">
        <v>134</v>
      </c>
      <c r="IE49" s="23"/>
      <c r="IF49" s="23"/>
      <c r="IG49" s="23"/>
      <c r="IH49" s="23"/>
      <c r="II49" s="23"/>
    </row>
    <row r="50" spans="1:243" s="22" customFormat="1" ht="71.25">
      <c r="A50" s="59">
        <v>9.01</v>
      </c>
      <c r="B50" s="60" t="s">
        <v>96</v>
      </c>
      <c r="C50" s="39" t="s">
        <v>135</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IA50" s="22">
        <v>9.01</v>
      </c>
      <c r="IB50" s="22" t="s">
        <v>96</v>
      </c>
      <c r="IC50" s="22" t="s">
        <v>135</v>
      </c>
      <c r="IE50" s="23"/>
      <c r="IF50" s="23"/>
      <c r="IG50" s="23"/>
      <c r="IH50" s="23"/>
      <c r="II50" s="23"/>
    </row>
    <row r="51" spans="1:243" s="22" customFormat="1" ht="28.5">
      <c r="A51" s="59">
        <v>9.02</v>
      </c>
      <c r="B51" s="60" t="s">
        <v>97</v>
      </c>
      <c r="C51" s="39" t="s">
        <v>136</v>
      </c>
      <c r="D51" s="61">
        <v>1.9</v>
      </c>
      <c r="E51" s="62" t="s">
        <v>73</v>
      </c>
      <c r="F51" s="63">
        <v>249.8</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475</v>
      </c>
      <c r="BB51" s="54">
        <f t="shared" si="2"/>
        <v>475</v>
      </c>
      <c r="BC51" s="50" t="str">
        <f t="shared" si="3"/>
        <v>INR  Four Hundred &amp; Seventy Five  Only</v>
      </c>
      <c r="IA51" s="22">
        <v>9.02</v>
      </c>
      <c r="IB51" s="22" t="s">
        <v>97</v>
      </c>
      <c r="IC51" s="22" t="s">
        <v>136</v>
      </c>
      <c r="ID51" s="22">
        <v>1.9</v>
      </c>
      <c r="IE51" s="23" t="s">
        <v>73</v>
      </c>
      <c r="IF51" s="23"/>
      <c r="IG51" s="23"/>
      <c r="IH51" s="23"/>
      <c r="II51" s="23"/>
    </row>
    <row r="52" spans="1:243" s="22" customFormat="1" ht="19.5" customHeight="1">
      <c r="A52" s="59">
        <v>9.03</v>
      </c>
      <c r="B52" s="60" t="s">
        <v>98</v>
      </c>
      <c r="C52" s="39" t="s">
        <v>137</v>
      </c>
      <c r="D52" s="61">
        <v>7.2</v>
      </c>
      <c r="E52" s="62" t="s">
        <v>73</v>
      </c>
      <c r="F52" s="63">
        <v>301.7</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2172</v>
      </c>
      <c r="BB52" s="54">
        <f t="shared" si="2"/>
        <v>2172</v>
      </c>
      <c r="BC52" s="50" t="str">
        <f t="shared" si="3"/>
        <v>INR  Two Thousand One Hundred &amp; Seventy Two  Only</v>
      </c>
      <c r="IA52" s="22">
        <v>9.03</v>
      </c>
      <c r="IB52" s="22" t="s">
        <v>98</v>
      </c>
      <c r="IC52" s="22" t="s">
        <v>137</v>
      </c>
      <c r="ID52" s="22">
        <v>7.2</v>
      </c>
      <c r="IE52" s="23" t="s">
        <v>73</v>
      </c>
      <c r="IF52" s="23"/>
      <c r="IG52" s="23"/>
      <c r="IH52" s="23"/>
      <c r="II52" s="23"/>
    </row>
    <row r="53" spans="1:243" s="22" customFormat="1" ht="21" customHeight="1">
      <c r="A53" s="59">
        <v>9.04</v>
      </c>
      <c r="B53" s="60" t="s">
        <v>99</v>
      </c>
      <c r="C53" s="39" t="s">
        <v>138</v>
      </c>
      <c r="D53" s="61">
        <v>14.8</v>
      </c>
      <c r="E53" s="62" t="s">
        <v>73</v>
      </c>
      <c r="F53" s="63">
        <v>560.8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8300</v>
      </c>
      <c r="BB53" s="54">
        <f t="shared" si="2"/>
        <v>8300</v>
      </c>
      <c r="BC53" s="50" t="str">
        <f t="shared" si="3"/>
        <v>INR  Eight Thousand Three Hundred    Only</v>
      </c>
      <c r="IA53" s="22">
        <v>9.04</v>
      </c>
      <c r="IB53" s="22" t="s">
        <v>99</v>
      </c>
      <c r="IC53" s="22" t="s">
        <v>138</v>
      </c>
      <c r="ID53" s="22">
        <v>14.8</v>
      </c>
      <c r="IE53" s="23" t="s">
        <v>73</v>
      </c>
      <c r="IF53" s="23"/>
      <c r="IG53" s="23"/>
      <c r="IH53" s="23"/>
      <c r="II53" s="23"/>
    </row>
    <row r="54" spans="1:243" s="22" customFormat="1" ht="45.75" customHeight="1">
      <c r="A54" s="59">
        <v>9.05</v>
      </c>
      <c r="B54" s="60" t="s">
        <v>100</v>
      </c>
      <c r="C54" s="39" t="s">
        <v>139</v>
      </c>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7"/>
      <c r="IA54" s="22">
        <v>9.05</v>
      </c>
      <c r="IB54" s="22" t="s">
        <v>100</v>
      </c>
      <c r="IC54" s="22" t="s">
        <v>139</v>
      </c>
      <c r="IE54" s="23"/>
      <c r="IF54" s="23"/>
      <c r="IG54" s="23"/>
      <c r="IH54" s="23"/>
      <c r="II54" s="23"/>
    </row>
    <row r="55" spans="1:243" s="22" customFormat="1" ht="20.25" customHeight="1">
      <c r="A55" s="59">
        <v>9.06</v>
      </c>
      <c r="B55" s="60" t="s">
        <v>101</v>
      </c>
      <c r="C55" s="39" t="s">
        <v>140</v>
      </c>
      <c r="D55" s="61">
        <v>1</v>
      </c>
      <c r="E55" s="62" t="s">
        <v>65</v>
      </c>
      <c r="F55" s="63">
        <v>590.48</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590</v>
      </c>
      <c r="BB55" s="54">
        <f t="shared" si="2"/>
        <v>590</v>
      </c>
      <c r="BC55" s="50" t="str">
        <f t="shared" si="3"/>
        <v>INR  Five Hundred &amp; Ninety  Only</v>
      </c>
      <c r="IA55" s="22">
        <v>9.06</v>
      </c>
      <c r="IB55" s="22" t="s">
        <v>101</v>
      </c>
      <c r="IC55" s="22" t="s">
        <v>140</v>
      </c>
      <c r="ID55" s="22">
        <v>1</v>
      </c>
      <c r="IE55" s="23" t="s">
        <v>65</v>
      </c>
      <c r="IF55" s="23"/>
      <c r="IG55" s="23"/>
      <c r="IH55" s="23"/>
      <c r="II55" s="23"/>
    </row>
    <row r="56" spans="1:243" s="22" customFormat="1" ht="30.75" customHeight="1">
      <c r="A56" s="59">
        <v>9.07</v>
      </c>
      <c r="B56" s="60" t="s">
        <v>102</v>
      </c>
      <c r="C56" s="39" t="s">
        <v>141</v>
      </c>
      <c r="D56" s="65"/>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7"/>
      <c r="IA56" s="22">
        <v>9.07</v>
      </c>
      <c r="IB56" s="22" t="s">
        <v>102</v>
      </c>
      <c r="IC56" s="22" t="s">
        <v>141</v>
      </c>
      <c r="IE56" s="23"/>
      <c r="IF56" s="23"/>
      <c r="IG56" s="23"/>
      <c r="IH56" s="23"/>
      <c r="II56" s="23"/>
    </row>
    <row r="57" spans="1:243" s="22" customFormat="1" ht="20.25" customHeight="1">
      <c r="A57" s="59">
        <v>9.08</v>
      </c>
      <c r="B57" s="64" t="s">
        <v>103</v>
      </c>
      <c r="C57" s="39" t="s">
        <v>142</v>
      </c>
      <c r="D57" s="61">
        <v>1</v>
      </c>
      <c r="E57" s="62" t="s">
        <v>65</v>
      </c>
      <c r="F57" s="63">
        <v>403.5</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404</v>
      </c>
      <c r="BB57" s="54">
        <f t="shared" si="2"/>
        <v>404</v>
      </c>
      <c r="BC57" s="50" t="str">
        <f t="shared" si="3"/>
        <v>INR  Four Hundred &amp; Four  Only</v>
      </c>
      <c r="IA57" s="22">
        <v>9.08</v>
      </c>
      <c r="IB57" s="22" t="s">
        <v>103</v>
      </c>
      <c r="IC57" s="22" t="s">
        <v>142</v>
      </c>
      <c r="ID57" s="22">
        <v>1</v>
      </c>
      <c r="IE57" s="23" t="s">
        <v>65</v>
      </c>
      <c r="IF57" s="23"/>
      <c r="IG57" s="23"/>
      <c r="IH57" s="23"/>
      <c r="II57" s="23"/>
    </row>
    <row r="58" spans="1:243" s="22" customFormat="1" ht="99.75">
      <c r="A58" s="59">
        <v>9.09</v>
      </c>
      <c r="B58" s="64" t="s">
        <v>104</v>
      </c>
      <c r="C58" s="39" t="s">
        <v>143</v>
      </c>
      <c r="D58" s="6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7"/>
      <c r="IA58" s="22">
        <v>9.09</v>
      </c>
      <c r="IB58" s="22" t="s">
        <v>104</v>
      </c>
      <c r="IC58" s="22" t="s">
        <v>143</v>
      </c>
      <c r="IE58" s="23"/>
      <c r="IF58" s="23"/>
      <c r="IG58" s="23"/>
      <c r="IH58" s="23"/>
      <c r="II58" s="23"/>
    </row>
    <row r="59" spans="1:243" s="22" customFormat="1" ht="30.75" customHeight="1">
      <c r="A59" s="63">
        <v>9.1</v>
      </c>
      <c r="B59" s="60" t="s">
        <v>103</v>
      </c>
      <c r="C59" s="39" t="s">
        <v>144</v>
      </c>
      <c r="D59" s="61">
        <v>2</v>
      </c>
      <c r="E59" s="62" t="s">
        <v>65</v>
      </c>
      <c r="F59" s="63">
        <v>563.48</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1"/>
        <v>1127</v>
      </c>
      <c r="BB59" s="54">
        <f t="shared" si="2"/>
        <v>1127</v>
      </c>
      <c r="BC59" s="50" t="str">
        <f t="shared" si="3"/>
        <v>INR  One Thousand One Hundred &amp; Twenty Seven  Only</v>
      </c>
      <c r="IA59" s="22">
        <v>9.1</v>
      </c>
      <c r="IB59" s="22" t="s">
        <v>103</v>
      </c>
      <c r="IC59" s="22" t="s">
        <v>144</v>
      </c>
      <c r="ID59" s="22">
        <v>2</v>
      </c>
      <c r="IE59" s="23" t="s">
        <v>65</v>
      </c>
      <c r="IF59" s="23"/>
      <c r="IG59" s="23"/>
      <c r="IH59" s="23"/>
      <c r="II59" s="23"/>
    </row>
    <row r="60" spans="1:243" s="22" customFormat="1" ht="65.25" customHeight="1">
      <c r="A60" s="59">
        <v>9.11</v>
      </c>
      <c r="B60" s="60" t="s">
        <v>106</v>
      </c>
      <c r="C60" s="39" t="s">
        <v>145</v>
      </c>
      <c r="D60" s="65"/>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7"/>
      <c r="IA60" s="22">
        <v>9.11</v>
      </c>
      <c r="IB60" s="22" t="s">
        <v>106</v>
      </c>
      <c r="IC60" s="22" t="s">
        <v>145</v>
      </c>
      <c r="IE60" s="23"/>
      <c r="IF60" s="23"/>
      <c r="IG60" s="23"/>
      <c r="IH60" s="23"/>
      <c r="II60" s="23"/>
    </row>
    <row r="61" spans="1:243" s="22" customFormat="1" ht="20.25" customHeight="1">
      <c r="A61" s="59">
        <v>9.12</v>
      </c>
      <c r="B61" s="60" t="s">
        <v>105</v>
      </c>
      <c r="C61" s="39" t="s">
        <v>146</v>
      </c>
      <c r="D61" s="61">
        <v>2</v>
      </c>
      <c r="E61" s="62" t="s">
        <v>65</v>
      </c>
      <c r="F61" s="63">
        <v>484.3</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969</v>
      </c>
      <c r="BB61" s="54">
        <f t="shared" si="2"/>
        <v>969</v>
      </c>
      <c r="BC61" s="50" t="str">
        <f t="shared" si="3"/>
        <v>INR  Nine Hundred &amp; Sixty Nine  Only</v>
      </c>
      <c r="IA61" s="22">
        <v>9.12</v>
      </c>
      <c r="IB61" s="22" t="s">
        <v>105</v>
      </c>
      <c r="IC61" s="22" t="s">
        <v>146</v>
      </c>
      <c r="ID61" s="22">
        <v>2</v>
      </c>
      <c r="IE61" s="23" t="s">
        <v>65</v>
      </c>
      <c r="IF61" s="23"/>
      <c r="IG61" s="23"/>
      <c r="IH61" s="23"/>
      <c r="II61" s="23"/>
    </row>
    <row r="62" spans="1:243" s="22" customFormat="1" ht="128.25">
      <c r="A62" s="63">
        <v>9.13</v>
      </c>
      <c r="B62" s="60" t="s">
        <v>158</v>
      </c>
      <c r="C62" s="39" t="s">
        <v>147</v>
      </c>
      <c r="D62" s="61">
        <v>2</v>
      </c>
      <c r="E62" s="62" t="s">
        <v>65</v>
      </c>
      <c r="F62" s="63">
        <v>302.14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604</v>
      </c>
      <c r="BB62" s="54">
        <f t="shared" si="2"/>
        <v>604</v>
      </c>
      <c r="BC62" s="50" t="str">
        <f t="shared" si="3"/>
        <v>INR  Six Hundred &amp; Four  Only</v>
      </c>
      <c r="IA62" s="22">
        <v>9.13</v>
      </c>
      <c r="IB62" s="22" t="s">
        <v>158</v>
      </c>
      <c r="IC62" s="22" t="s">
        <v>147</v>
      </c>
      <c r="ID62" s="22">
        <v>2</v>
      </c>
      <c r="IE62" s="23" t="s">
        <v>65</v>
      </c>
      <c r="IF62" s="23"/>
      <c r="IG62" s="23"/>
      <c r="IH62" s="23"/>
      <c r="II62" s="23"/>
    </row>
    <row r="63" spans="1:243" s="22" customFormat="1" ht="89.25" customHeight="1">
      <c r="A63" s="59">
        <v>9.14</v>
      </c>
      <c r="B63" s="64" t="s">
        <v>159</v>
      </c>
      <c r="C63" s="39" t="s">
        <v>148</v>
      </c>
      <c r="D63" s="61">
        <v>1</v>
      </c>
      <c r="E63" s="62" t="s">
        <v>73</v>
      </c>
      <c r="F63" s="63">
        <v>157.95</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158</v>
      </c>
      <c r="BB63" s="54">
        <f t="shared" si="2"/>
        <v>158</v>
      </c>
      <c r="BC63" s="50" t="str">
        <f>SpellNumber(L63,BB63)</f>
        <v>INR  One Hundred &amp; Fifty Eight  Only</v>
      </c>
      <c r="IA63" s="22">
        <v>9.14</v>
      </c>
      <c r="IB63" s="22" t="s">
        <v>159</v>
      </c>
      <c r="IC63" s="22" t="s">
        <v>148</v>
      </c>
      <c r="ID63" s="22">
        <v>1</v>
      </c>
      <c r="IE63" s="23" t="s">
        <v>73</v>
      </c>
      <c r="IF63" s="23"/>
      <c r="IG63" s="23"/>
      <c r="IH63" s="23"/>
      <c r="II63" s="23"/>
    </row>
    <row r="64" spans="1:55" ht="42.75">
      <c r="A64" s="25" t="s">
        <v>46</v>
      </c>
      <c r="B64" s="26"/>
      <c r="C64" s="27"/>
      <c r="D64" s="43"/>
      <c r="E64" s="43"/>
      <c r="F64" s="43"/>
      <c r="G64" s="43"/>
      <c r="H64" s="55"/>
      <c r="I64" s="55"/>
      <c r="J64" s="55"/>
      <c r="K64" s="55"/>
      <c r="L64" s="56"/>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57">
        <f>SUM(BA13:BA63)</f>
        <v>122482</v>
      </c>
      <c r="BB64" s="58">
        <f>SUM(BB13:BB63)</f>
        <v>122482</v>
      </c>
      <c r="BC64" s="50" t="str">
        <f>SpellNumber(L64,BB64)</f>
        <v>  One Lakh Twenty Two Thousand Four Hundred &amp; Eighty Two  Only</v>
      </c>
    </row>
    <row r="65" spans="1:55" ht="36.75" customHeight="1">
      <c r="A65" s="26" t="s">
        <v>47</v>
      </c>
      <c r="B65" s="28"/>
      <c r="C65" s="29"/>
      <c r="D65" s="30"/>
      <c r="E65" s="44" t="s">
        <v>54</v>
      </c>
      <c r="F65" s="45"/>
      <c r="G65" s="31"/>
      <c r="H65" s="32"/>
      <c r="I65" s="32"/>
      <c r="J65" s="32"/>
      <c r="K65" s="33"/>
      <c r="L65" s="34"/>
      <c r="M65" s="35"/>
      <c r="N65" s="36"/>
      <c r="O65" s="22"/>
      <c r="P65" s="22"/>
      <c r="Q65" s="22"/>
      <c r="R65" s="22"/>
      <c r="S65" s="22"/>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7">
        <f>IF(ISBLANK(F65),0,IF(E65="Excess (+)",ROUND(BA64+(BA64*F65),2),IF(E65="Less (-)",ROUND(BA64+(BA64*F65*(-1)),2),IF(E65="At Par",BA64,0))))</f>
        <v>0</v>
      </c>
      <c r="BB65" s="38">
        <f>ROUND(BA65,0)</f>
        <v>0</v>
      </c>
      <c r="BC65" s="21" t="str">
        <f>SpellNumber($E$2,BB65)</f>
        <v>INR Zero Only</v>
      </c>
    </row>
    <row r="66" spans="1:55" ht="18">
      <c r="A66" s="25" t="s">
        <v>48</v>
      </c>
      <c r="B66" s="25"/>
      <c r="C66" s="69" t="str">
        <f>SpellNumber($E$2,BB65)</f>
        <v>INR Zero Only</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row>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20" ht="15"/>
    <row r="221"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3" ht="15"/>
    <row r="274" ht="15"/>
    <row r="275" ht="15"/>
    <row r="276" ht="15"/>
    <row r="277" ht="15"/>
    <row r="278" ht="15"/>
    <row r="279" ht="15"/>
    <row r="280" ht="15"/>
    <row r="281" ht="15"/>
    <row r="282" ht="15"/>
    <row r="283" ht="15"/>
    <row r="284" ht="15"/>
    <row r="286" ht="15"/>
    <row r="287" ht="15"/>
    <row r="288" ht="15"/>
    <row r="289" ht="15"/>
    <row r="290" ht="15"/>
    <row r="291" ht="15"/>
    <row r="292" ht="15"/>
    <row r="293" ht="15"/>
    <row r="294" ht="15"/>
    <row r="295" ht="15"/>
    <row r="296" ht="15"/>
    <row r="297" ht="15"/>
    <row r="298" ht="15"/>
    <row r="299" ht="15"/>
    <row r="301" ht="15"/>
    <row r="302" ht="15"/>
    <row r="303" ht="15"/>
    <row r="304" ht="15"/>
    <row r="305"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sheetData>
  <sheetProtection password="9E83" sheet="1"/>
  <autoFilter ref="A11:BC66"/>
  <mergeCells count="34">
    <mergeCell ref="A9:BC9"/>
    <mergeCell ref="C66:BC66"/>
    <mergeCell ref="A1:L1"/>
    <mergeCell ref="A4:BC4"/>
    <mergeCell ref="A5:BC5"/>
    <mergeCell ref="A6:BC6"/>
    <mergeCell ref="A7:BC7"/>
    <mergeCell ref="B8:BC8"/>
    <mergeCell ref="D13:BC13"/>
    <mergeCell ref="D15:BC15"/>
    <mergeCell ref="D17:BC17"/>
    <mergeCell ref="D19:BC19"/>
    <mergeCell ref="D20:BC20"/>
    <mergeCell ref="D22:BC22"/>
    <mergeCell ref="D23:BC23"/>
    <mergeCell ref="D24:BC24"/>
    <mergeCell ref="D28:BC28"/>
    <mergeCell ref="D29:BC29"/>
    <mergeCell ref="D31:BC31"/>
    <mergeCell ref="D33:BC33"/>
    <mergeCell ref="D35:BC35"/>
    <mergeCell ref="D36:BC36"/>
    <mergeCell ref="D38:BC38"/>
    <mergeCell ref="D41:BC41"/>
    <mergeCell ref="D43:BC43"/>
    <mergeCell ref="D44:BC44"/>
    <mergeCell ref="D46:BC46"/>
    <mergeCell ref="D47:BC47"/>
    <mergeCell ref="D49:BC49"/>
    <mergeCell ref="D50:BC50"/>
    <mergeCell ref="D54:BC54"/>
    <mergeCell ref="D56:BC56"/>
    <mergeCell ref="D58:BC58"/>
    <mergeCell ref="D60:BC60"/>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5">
      <formula1>IF(E65="Select",-1,IF(E65="At Par",0,0))</formula1>
      <formula2>IF(E65="Select",-1,IF(E65="At Par",0,0.99))</formula2>
    </dataValidation>
    <dataValidation type="list" allowBlank="1" showErrorMessage="1" sqref="E6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list" allowBlank="1" showErrorMessage="1" sqref="D13 K14 D15 K16 D17 K18 D19:D20 K21 D22:D24 K25:K27 D28:D29 K30 D31 K32 D33 K34 D35:D36 K37 D38 K39:K40 D41 K42 D43:D44 K45 D46:D47 K48 D49:D50 K51:K53 D54 K55 D56 K57 D58 K59 K61:K63 D6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5:H27 G30:H30 G32:H32 G34:H34 G37:H37 G39:H40 G42:H42 G45:H45 G48:H48 G51:H53 G55:H55 G57:H57 G59:H59 G61:H63">
      <formula1>0</formula1>
      <formula2>999999999999999</formula2>
    </dataValidation>
    <dataValidation allowBlank="1" showInputMessage="1" showErrorMessage="1" promptTitle="Addition / Deduction" prompt="Please Choose the correct One" sqref="J14 J16 J18 J21 J25:J27 J30 J32 J34 J37 J39:J40 J42 J45 J48 J51:J53 J55 J57 J59 J61:J63">
      <formula1>0</formula1>
      <formula2>0</formula2>
    </dataValidation>
    <dataValidation type="list" showErrorMessage="1" sqref="I14 I16 I18 I21 I25:I27 I30 I32 I34 I37 I39:I40 I42 I45 I48 I51:I53 I55 I57 I59 I61:I6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5:O27 N30:O30 N32:O32 N34:O34 N37:O37 N39:O40 N42:O42 N45:O45 N48:O48 N51:O53 N55:O55 N57:O57 N59:O59 N61: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5:R27 R30 R32 R34 R37 R39:R40 R42 R45 R48 R51:R53 R55 R57 R59 R61: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5:Q27 Q30 Q32 Q34 Q37 Q39:Q40 Q42 Q45 Q48 Q51:Q53 Q55 Q57 Q59 Q61:Q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5:M27 M30 M32 M34 M37 M39:M40 M42 M45 M48 M51:M53 M55 M57 M59 M61:M63">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5:D27 D30 D32 D34 D37 D39:D40 D42 D45 D48 D51:D53 D55 D57 D59 D61:D6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5:F27 F30 F32 F34 F37 F39:F40 F42 F45 F48 F51:F53 F55 F57 F59 F61:F63">
      <formula1>0</formula1>
      <formula2>999999999999999</formula2>
    </dataValidation>
    <dataValidation type="list" allowBlank="1" showInputMessage="1" showErrorMessage="1" sqref="L60 L61 L13 L14 L15 L16 L17 L18 L19 L20 L21 L22 L23 L24 L25 L26 L27 L28 L29 L30 L31 L32 L33 L34 L35 L36 L37 L38 L39 L40 L41 L42 L43 L44 L45 L46 L47 L48 L49 L50 L51 L52 L53 L54 L55 L56 L57 L58 L59 L63 L62">
      <formula1>"INR"</formula1>
    </dataValidation>
    <dataValidation allowBlank="1" showInputMessage="1" showErrorMessage="1" promptTitle="Itemcode/Make" prompt="Please enter text" sqref="C13:C63">
      <formula1>0</formula1>
      <formula2>0</formula2>
    </dataValidation>
    <dataValidation type="decimal" allowBlank="1" showInputMessage="1" showErrorMessage="1" errorTitle="Invalid Entry" error="Only Numeric Values are allowed. " sqref="A13:A6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2021-09-22T07:11:37Z</cp:lastPrinted>
  <dcterms:created xsi:type="dcterms:W3CDTF">2009-01-30T06:42:42Z</dcterms:created>
  <dcterms:modified xsi:type="dcterms:W3CDTF">2021-09-22T07:11:56Z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