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0" windowWidth="16380" windowHeight="7890" tabRatio="143" firstSheet="1" activeTab="1"/>
  </bookViews>
  <sheets>
    <sheet name="BoQ1" sheetId="1" state="veryHidden" r:id="rId1"/>
    <sheet name="Macros" sheetId="2" r:id="rId2"/>
    <sheet name="Sheet1" sheetId="3" state="veryHidden" r:id="rId3"/>
  </sheets>
  <externalReferences>
    <externalReference r:id="rId6"/>
    <externalReference r:id="rId7"/>
    <externalReference r:id="rId8"/>
    <externalReference r:id="rId9"/>
  </externalReferences>
  <definedNames>
    <definedName name="_xlnm._FilterDatabase" localSheetId="0" hidden="1">'BoQ1'!$A$11:$BC$105</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'BoQ1'!$A$1:$BC$105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<sst xmlns="http://schemas.openxmlformats.org/spreadsheetml/2006/main" count="705" uniqueCount="243">
  <si>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</si>
  <si>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</si>
  <si>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</si>
  <si>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</si>
  <si>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</si>
  <si>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</si>
  <si>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</si>
  <si>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</si>
  <si>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</si>
  <si>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</si>
  <si>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</si>
  <si>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</si>
  <si>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</si>
  <si>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</si>
  <si>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</si>
  <si>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</si>
  <si>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</si>
  <si>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</si>
  <si>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</si>
  <si>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</si>
  <si>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</si>
  <si>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</si>
  <si>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</si>
  <si>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</si>
  <si>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</si>
  <si>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</si>
  <si>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</si>
  <si>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</si>
  <si>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</si>
  <si>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</si>
  <si>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</si>
  <si>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</si>
  <si>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</si>
  <si>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</si>
  <si>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</si>
  <si>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</si>
  <si>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</si>
  <si>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</si>
  <si>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</si>
  <si>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</si>
  <si>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</si>
  <si>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</si>
  <si>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</si>
  <si>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</si>
  <si>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</si>
  <si>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</si>
  <si>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</si>
  <si>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</si>
  <si>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</si>
  <si>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</si>
  <si>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</si>
  <si>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</si>
  <si>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</si>
  <si>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</si>
  <si>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</si>
  <si>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</si>
  <si>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</si>
  <si>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</si>
  <si>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</si>
  <si>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</si>
  <si>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</si>
  <si>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</si>
  <si>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</si>
  <si>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</si>
  <si>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</si>
  <si>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each</t>
  </si>
  <si>
    <t>kg</t>
  </si>
  <si>
    <r>
      <t xml:space="preserve">TOTAL AMOUNT  
           in
     </t>
    </r>
    <r>
      <rPr>
        <b/>
        <sz val="11"/>
        <color indexed="10"/>
        <rFont val="Arial"/>
        <family val="2"/>
      </rPr>
      <t xml:space="preserve"> Rs.      P</t>
    </r>
  </si>
  <si>
    <t>REINFORCED CEMENT CONCRETE</t>
  </si>
  <si>
    <t>Centering and shuttering including strutting, propping etc. and removal of form for</t>
  </si>
  <si>
    <t>Steel reinforcement for R.C.C. work including straightening, cutting, bending, placing in position and binding all complete above plinth level.</t>
  </si>
  <si>
    <t>Thermo-Mechanically Treated bars of grade Fe-500D or more.</t>
  </si>
  <si>
    <t>MASONRY WORK</t>
  </si>
  <si>
    <t>ROOFING</t>
  </si>
  <si>
    <t>metre</t>
  </si>
  <si>
    <t>Tender Inviting Authority: Superintending Engineer, IWD, IIT, Kanpur</t>
  </si>
  <si>
    <t>WOOD AND PVC WORK</t>
  </si>
  <si>
    <t>Two or more coats on new work</t>
  </si>
  <si>
    <t>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t>
  </si>
  <si>
    <t>35 mm thick including ISI marked Stainless Steel butt hinges with necessary screws</t>
  </si>
  <si>
    <t>Providing and fixing aluminium die cast body tubular type universal hydraulic door closer (having brand logo with ISI, IS : 3564, embossed on the body, door weight upto 35 kg and door width upto 700 mm), with necessary accessories and screws etc. complete.</t>
  </si>
  <si>
    <t>Providing and fixing aluminium sliding door bolts, ISI marked anodised (anodic coating not less than grade AC 10 as per IS : 1868), transparent or dyed to required colour or shade, with nuts and screws etc. complete :</t>
  </si>
  <si>
    <t>300x16 mm</t>
  </si>
  <si>
    <t>Providing and fixing aluminium tower bolts, ISI marked, anodised (anodic coating not less than grade AC 10 as per IS : 1868 ) transparent or dyed to required colour or shade, with necessary screws etc. complete :</t>
  </si>
  <si>
    <t>250x10 mm</t>
  </si>
  <si>
    <t>Providing and fixing aluminium hanging floor door stopper, ISI marked, anodised (anodic coating not less than grade AC 10 as per IS : 1868) transparent or dyed to required colour and shade, with necessary screws etc. complete.</t>
  </si>
  <si>
    <t>Twin rubber stopper</t>
  </si>
  <si>
    <t>Providing and fixing tiled false ceiling of specified materials of size 595x595 mm in true horizontal level, suspended on inter locking metal grid of hot dipped galvanized steel sections ( galvanized @ 120 grams/ sqm, both side inclusive) consisting of main "T" runner with suitably spaced  joints to get required length and of size 24x38 mm made from 0.30 mm thick (minimum) sheet, spaced at 1200 mm center to center and cross "T" of size 24x25 mm made of 0.30 mm thick (minimum) sheet, 1200 mm long spaced between main "T" at 600 mm center to center to form a grid of 1200x600 mm and secondary cross "T" of length 600 mm and size 24x25 mm made of  0.30 mm thick (minimum) sheet to be interlocked at middle of the 1200x600 mm panel to form grids of 600x600 mm and wall angle of size 24x24x0.3 mm and laying false ceiling tiles of approved texture in the grid including, required cutting/making, opening for services like diffusers, grills, light fittings, fixtures, smoke detectors etc. Main "T" runners to be suspended from ceiling using GI slotted cleats of size 27 x 37 x 25 x1.6 mm fixed to ceiling with 12.5 mm dia and 50 mm long dash fasteners, 4 mm GI adjustable rods with galvanised butterfly level clips of size 85 x 30 x 0.8 mm spaced at 1200 mm center to center along main T, bottom exposed width of 24 mm of all T-sections shall be pre-painted with polyester paint, all complete for all heights as per specifications, drawings and as directed by Engineer-in-charge.</t>
  </si>
  <si>
    <t>12.5 mm thick square edge PVC Laminated Gypsum Tile of size 595x595 mm, made of Gypsum plasterboard, manufactured from natural gypsum as per IS 2095 part I and laminated with white 0.16mm thick fire retardant PVC film on the face side and 12micron metalized polyester on the back side with all edges sealed with the face side PVC film which goes around and wraps the edges and is bonded to the edges and the back side metalized polyester film so as to make the tile a completely sealed unit.</t>
  </si>
  <si>
    <t>Distempering with 1st quality acrylic distemper (ready mixed) having VOC content less than 50 gms/litre, of approved manufacturer, of required shade and colour complete, as per manufacturer's specification.</t>
  </si>
  <si>
    <t>Providing and applying white cement based putty of average thickness 1 mm, of approved brand and manufacturer, over the plastered wall surface to prepare the surface even and smooth complete.</t>
  </si>
  <si>
    <t>DISMANTLING AND DEMOLISHING</t>
  </si>
  <si>
    <t>WATER SUPPLY</t>
  </si>
  <si>
    <t>Sqm</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</si>
  <si>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</si>
  <si>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</si>
  <si>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</si>
  <si>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</si>
  <si>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</si>
  <si>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</si>
  <si>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</si>
  <si>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</si>
  <si>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</si>
  <si>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</si>
  <si>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</si>
  <si>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</si>
  <si>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</si>
  <si>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</si>
  <si>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</si>
  <si>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</si>
  <si>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</si>
  <si>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</si>
  <si>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</si>
  <si>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</si>
  <si>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</si>
  <si>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</si>
  <si>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</si>
  <si>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</si>
  <si>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</si>
  <si>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</si>
  <si>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</si>
  <si>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</si>
  <si>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</si>
  <si>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</si>
  <si>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</si>
  <si>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</si>
  <si>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</si>
  <si>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</si>
  <si>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</si>
  <si>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</si>
  <si>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</si>
  <si>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</si>
  <si>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</si>
  <si>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</si>
  <si>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</si>
  <si>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</si>
  <si>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</si>
  <si>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</si>
  <si>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</si>
  <si>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</si>
  <si>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</si>
  <si>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</si>
  <si>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</si>
  <si>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</si>
  <si>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</si>
  <si>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</si>
  <si>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</si>
  <si>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</si>
  <si>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</si>
  <si>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</si>
  <si>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</si>
  <si>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</si>
  <si>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</si>
  <si>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</si>
  <si>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</si>
  <si>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</si>
  <si>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</si>
  <si>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</si>
  <si>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</si>
  <si>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</si>
  <si>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</si>
  <si>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</si>
  <si>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</si>
  <si>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item no.79</t>
  </si>
  <si>
    <t>item no.80</t>
  </si>
  <si>
    <t>item no.81</t>
  </si>
  <si>
    <t>item no.82</t>
  </si>
  <si>
    <t>item no.83</t>
  </si>
  <si>
    <t>Brick work with common burnt clay F.P.S. (non modular) bricks of class designation 7.5 in superstructure above plinth level up to floor V level in all shapes and sizes in :</t>
  </si>
  <si>
    <t>Cement mortar 1:6 (1 cement : 6 coarse sand)</t>
  </si>
  <si>
    <t>STEEL WORK</t>
  </si>
  <si>
    <t>FLOORING</t>
  </si>
  <si>
    <t>Demolishing cement concrete manually/ by mechanical means including disposal of material within 50 metres lead as per direction of Engineer - in - charge.</t>
  </si>
  <si>
    <t>Nominal concrete 1:3:6 or richer mix (i/c equivalent design mix)</t>
  </si>
  <si>
    <t>Dismantling old plaster or skirting raking out joints and cleaning the surface for plaster including disposal of rubbish to the dumping ground within 50 metres lead.</t>
  </si>
  <si>
    <t>Cutting holes up to 30x30 cm in walls including making good the same:</t>
  </si>
  <si>
    <t>With common burnt clay F.P.S. (non modular) bricks</t>
  </si>
  <si>
    <t>WATER PROOFING</t>
  </si>
  <si>
    <t>Each</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</si>
  <si>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t>
  </si>
  <si>
    <t>1:1.5:3 (1 cement : 1.5 coarse sand (zone-III) derived from  natural sources : 3 graded stone aggregate 20 mm nominal  size derived from natural sources).</t>
  </si>
  <si>
    <t>Lintels, beams, plinth beams, girders, bressumers and cantilevers</t>
  </si>
  <si>
    <t>Weather shade, Chajjas, corbels etc., including edges</t>
  </si>
  <si>
    <t>300x10 mm</t>
  </si>
  <si>
    <t>Providing &amp; Fixing decorative high pressure laminated sheet of plain / wood grain in gloss / matt/ suede finish with high density protective surface layer and reverse side of adhesive bonding quality conforming to IS : 2046 Type S, including cost of adhesive of approved quality.</t>
  </si>
  <si>
    <t>1.0 mm thick</t>
  </si>
  <si>
    <t>Providing &amp; fixing Stainless Steel satin finish SS 304 grade  Handles with SS screws for wooden doors of approved make and model all complete as per the as direction by Engineer-in-charge.   
125 mm</t>
  </si>
  <si>
    <t>Structural steel work riveted, bolted or welded in built up sections, trusses and framed work, including cutting, hoisting, fixing in position and applying a priming coat of approved steel primer all complete.</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</si>
  <si>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</si>
  <si>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Size of Tile 600x600 mm</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</si>
  <si>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</si>
  <si>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Providing gola 75x75 mm in cement concrete 1:2:4 (1 cement : 2 coarse sand : 4 stone aggregate 10 mm and down gauge), including finishing with cement mortar 1:3 (1 cement : 3 fine sand) as per standard design :</t>
  </si>
  <si>
    <t>In 75x75 mm deep chase</t>
  </si>
  <si>
    <t>Providing and fixing on wall face unplasticised Rigid PVC rain water pipes conforming to IS : 13592 Type A, including jointing with seal ring conforming to IS : 5382, leaving 10 mm gap for thermal expansion, (i) Single socketed pipes.</t>
  </si>
  <si>
    <t>110 mm diameter</t>
  </si>
  <si>
    <t>Providing and fixing on wall face unplasticised - PVC moulded fittings/ accessories for unplasticised Rigid PVC rain water pipes conforming to IS : 13592 Type A, including jointing with seal ring conforming to IS : 5382, leaving 10 mm gap for thermal expansion.</t>
  </si>
  <si>
    <t>Coupler</t>
  </si>
  <si>
    <t>110 mm</t>
  </si>
  <si>
    <t>Single tee with door</t>
  </si>
  <si>
    <t>110x110x110 mm</t>
  </si>
  <si>
    <t>Bend 87.5°</t>
  </si>
  <si>
    <t>110 mm bend</t>
  </si>
  <si>
    <t>Shoe (Plain)</t>
  </si>
  <si>
    <t>110 mm Shoe</t>
  </si>
  <si>
    <t>12 mm cement plaster of mix :</t>
  </si>
  <si>
    <t>1:6 (1 cement: 6 fine sand)</t>
  </si>
  <si>
    <t>15 mm cement plaster on the rough side of single or half brick wall of mix :</t>
  </si>
  <si>
    <t>Finishing walls with Premium Acrylic Smooth exterior paint with Silicone additives of required shade:</t>
  </si>
  <si>
    <t>New work (Two or more coats applied @ 1.43 ltr/10 sqm over and including priming coat of exterior primer applied @ 2.20 kg/10 sqm)</t>
  </si>
  <si>
    <t>Demolishing brick work manually/ by mechanical means including stacking of serviceable material and disposal of unserviceable material within 50 metres lead as per direction of Engineer-in-charge.</t>
  </si>
  <si>
    <t>In cement mortar</t>
  </si>
  <si>
    <t>Dismantling stone slab flooring laid in cement mortar including stacking of serviceable material and disposal of unserviceable material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</si>
  <si>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</si>
  <si>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Making chases up to 7.5x7.5 cm in walls including making good and finishing with matching surface after housing G.I. pipe etc.</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</si>
  <si>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</si>
  <si>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</si>
  <si>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</si>
  <si>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Anodised aluminium (anodised transparent or dyed to required shade according to IS: 1868, Minimum anodic coating of grade AC 15)</t>
  </si>
  <si>
    <t>For shutters of doors, windows &amp; ventilators including providing and fixing hinges/ pivots and making provision for fixing of fittings wherever required including the cost of EPDM rubber / neoprene gasket required (Fittings shall be paid for separately)</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</si>
  <si>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</si>
  <si>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With float glass panes of 5 mm thickness (weight not less than 12.50 kg/sqm)</t>
  </si>
  <si>
    <t>Providing and fixing stainless steel (SS 304 grade) adjustable friction windows stays of approved quality with necessary stainless steel screws etc. to the side hung windows as per direction of Engineer-in-charge complete.</t>
  </si>
  <si>
    <t>355 X 19 mm</t>
  </si>
  <si>
    <t>Grading roof for water proofing treatment with</t>
  </si>
  <si>
    <t>Cement concrete 1:2:4 (1 cement : 2 coarse sand : 4 graded stone aggregate 20mm nominal size)</t>
  </si>
  <si>
    <t>MINOR CIVIL MAINTENANCE WORK</t>
  </si>
  <si>
    <t xml:space="preserve">Removing layer of bitumin felt and clearing the surface for further Hacking surface and dismantling including disposal of rubbish to the dumping ground within 50 metres lead.(based on Actual observation)
</t>
  </si>
  <si>
    <t>Providing fixing Thermal insulation of ceiling (under deck insulation) with AEROLAMLDE Alu. foil sheet single side and wire mesh of 12.5mm x 24 gauge wire mesh, for top most ceiling of Building.</t>
  </si>
  <si>
    <t xml:space="preserve">Providing &amp; Fixing of Double Skin Insulated roofing system comprising of Ji-Rib profiled external sheets manufactured out f 0.50mm TCT(Total Coated thickness) SMP coated Galvalume Steel (150 GSM Zinc aluminium alloy coating mass total of both sides. AZ- 150 as per as 1397) having 550 Mpa yield strength. The sheets shall have 1000-1020mm cover width 28-30mm high crests at 200-250mm wide pan with spepcial make / female side laps and anti -siphoning feature to prevent leakages. The inner sheet shall be 0.50mm Hi-Rib SMP Coated Galvalume hi-tensile steel in similar dimensions / size and fixed to the structure (by others) by means of corrosion potected self drilling, self tapping fasteners. The sub-girts of size 50mm x 50mm manufactured out of 1.6mm G.I 'Z' shape would be fixed to inner sheeting on face side at ppurlin locations by means of galvanized polymer coated self drilling self tapping fasteners thru the crest. The outer sheeting shall be fixed with similar screws as of inner sheeting onto the sub girts. An insulation 50mm thick glasswool insulation of (24KG-density) wrapped in black polythene shall be fixed in the cavity between two sheets.     
</t>
  </si>
  <si>
    <t xml:space="preserve">Providing and fixing flashing / capping / Gutters etc. of HI-Rib profiled external sheets manufactured out of 0.50 mm TCT SMP coated Galvalime steel  (150 GSM Zinc aluminum alloy coating mass total  of both sides, AZ-150 as per as 1397) having 550 Mpa yield strength. This shall be fixed by means of self- drilling, self- stitching screws (12-14X20) with EPDM nylon washer etc. as per direction of engineer -In-Charge.     from 0.00mm to 300 mm Girth      
</t>
  </si>
  <si>
    <t>Providing and fixing flashing / capping / Gutters etc. of HI-Rib profiled external sheets manufactured out of 0.50 mm TCT SMP coated Galvalime steel  (150 GSM Zinc aluminum alloy coating mass total  of both sides, AZ-150 as per as 1397) having 550 Mpa yield strength. This shall be fixed by means of self- drilling, self- stitching screws (12-14X20) with EPDM nylon washer etc. as per direction of engineer -In-Charge.     
Above  300 mm upto 500 mm Girth.</t>
  </si>
  <si>
    <t>Providing and fixing flashing / capping / Gutters etc. of HI-Rib profiled external sheets manufactured out of 0.50 mm TCT SMP coated Galvalime steel  (150 GSM Zinc aluminum alloy coating mass total  of both sides, AZ-150 as per as 1397) having 550 Mpa yield strength. This shall be fixed by means of self- drilling, self- stitching screws (12-14X20) with EPDM nylon washer etc. as per direction of engineer -In-Charge.     
Above 500 mm upto 1000 mm Girth.</t>
  </si>
  <si>
    <t>Metre</t>
  </si>
  <si>
    <t>Meter</t>
  </si>
  <si>
    <t>Name of Work: Providing Lab space at Secound floor in between Lab 15 and Lab 16 of BSBE Buildding.</t>
  </si>
  <si>
    <t>item no.84</t>
  </si>
  <si>
    <t>item no.85</t>
  </si>
  <si>
    <t>item no.86</t>
  </si>
  <si>
    <t>item no.87</t>
  </si>
  <si>
    <t>item no.88</t>
  </si>
  <si>
    <t>item no.89</t>
  </si>
  <si>
    <t>item no.90</t>
  </si>
  <si>
    <t>Contract No:   24/Civil/D2/2021-22/01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</si>
</sst>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8">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4" fillId="0" borderId="0" xfId="56" applyNumberFormat="1" applyFont="1" applyFill="1" applyAlignment="1">
      <alignment vertical="top" wrapText="1"/>
      <protection/>
    </xf>
    <xf numFmtId="0" fontId="0" fillId="0" borderId="0" xfId="56" applyNumberFormat="1" applyFill="1" applyAlignment="1">
      <alignment wrapText="1"/>
      <protection/>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05"/>
  <sheetViews>
    <sheetView showGridLines="0" zoomScale="85" zoomScaleNormal="85" zoomScalePageLayoutView="0" workbookViewId="0" topLeftCell="A101">
      <selection activeCell="BP14" sqref="BP14"/>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2" t="str">
        <f>B2&amp;" BoQ"</f>
        <v>Percentage BoQ</v>
      </c>
      <c r="B1" s="72"/>
      <c r="C1" s="72"/>
      <c r="D1" s="72"/>
      <c r="E1" s="72"/>
      <c r="F1" s="72"/>
      <c r="G1" s="72"/>
      <c r="H1" s="72"/>
      <c r="I1" s="72"/>
      <c r="J1" s="72"/>
      <c r="K1" s="72"/>
      <c r="L1" s="7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3" t="s">
        <v>75</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10"/>
      <c r="IF4" s="10"/>
      <c r="IG4" s="10"/>
      <c r="IH4" s="10"/>
      <c r="II4" s="10"/>
    </row>
    <row r="5" spans="1:243" s="9" customFormat="1" ht="38.25" customHeight="1">
      <c r="A5" s="73" t="s">
        <v>234</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10"/>
      <c r="IF5" s="10"/>
      <c r="IG5" s="10"/>
      <c r="IH5" s="10"/>
      <c r="II5" s="10"/>
    </row>
    <row r="6" spans="1:243" s="9" customFormat="1" ht="30.75" customHeight="1">
      <c r="A6" s="73" t="s">
        <v>242</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10"/>
      <c r="IF6" s="10"/>
      <c r="IG6" s="10"/>
      <c r="IH6" s="10"/>
      <c r="II6" s="10"/>
    </row>
    <row r="7" spans="1:243" s="9" customFormat="1" ht="29.25" customHeight="1" hidden="1">
      <c r="A7" s="74" t="s">
        <v>7</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10"/>
      <c r="IF7" s="10"/>
      <c r="IG7" s="10"/>
      <c r="IH7" s="10"/>
      <c r="II7" s="10"/>
    </row>
    <row r="8" spans="1:243" s="12" customFormat="1" ht="58.5" customHeight="1">
      <c r="A8" s="11" t="s">
        <v>50</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IE8" s="13"/>
      <c r="IF8" s="13"/>
      <c r="IG8" s="13"/>
      <c r="IH8" s="13"/>
      <c r="II8" s="13"/>
    </row>
    <row r="9" spans="1:243" s="14" customFormat="1" ht="61.5" customHeight="1">
      <c r="A9" s="70" t="s">
        <v>8</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67</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4" t="s">
        <v>68</v>
      </c>
      <c r="C13" s="39" t="s">
        <v>55</v>
      </c>
      <c r="D13" s="67"/>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9"/>
      <c r="IA13" s="22">
        <v>1</v>
      </c>
      <c r="IB13" s="22" t="s">
        <v>68</v>
      </c>
      <c r="IC13" s="22" t="s">
        <v>55</v>
      </c>
      <c r="IE13" s="23"/>
      <c r="IF13" s="23" t="s">
        <v>34</v>
      </c>
      <c r="IG13" s="23" t="s">
        <v>35</v>
      </c>
      <c r="IH13" s="23">
        <v>10</v>
      </c>
      <c r="II13" s="23" t="s">
        <v>36</v>
      </c>
    </row>
    <row r="14" spans="1:243" s="22" customFormat="1" ht="117.75" customHeight="1">
      <c r="A14" s="59">
        <v>1.01</v>
      </c>
      <c r="B14" s="64" t="s">
        <v>179</v>
      </c>
      <c r="C14" s="39" t="s">
        <v>56</v>
      </c>
      <c r="D14" s="67"/>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9"/>
      <c r="IA14" s="22">
        <v>1.01</v>
      </c>
      <c r="IB14" s="22" t="s">
        <v>179</v>
      </c>
      <c r="IC14" s="22" t="s">
        <v>56</v>
      </c>
      <c r="IE14" s="23"/>
      <c r="IF14" s="23" t="s">
        <v>40</v>
      </c>
      <c r="IG14" s="23" t="s">
        <v>35</v>
      </c>
      <c r="IH14" s="23">
        <v>123.223</v>
      </c>
      <c r="II14" s="23" t="s">
        <v>37</v>
      </c>
    </row>
    <row r="15" spans="1:243" s="22" customFormat="1" ht="71.25">
      <c r="A15" s="59">
        <v>1.02</v>
      </c>
      <c r="B15" s="60" t="s">
        <v>180</v>
      </c>
      <c r="C15" s="39" t="s">
        <v>57</v>
      </c>
      <c r="D15" s="61">
        <v>2</v>
      </c>
      <c r="E15" s="62" t="s">
        <v>64</v>
      </c>
      <c r="F15" s="63">
        <v>8159.57</v>
      </c>
      <c r="G15" s="40"/>
      <c r="H15" s="24"/>
      <c r="I15" s="47" t="s">
        <v>38</v>
      </c>
      <c r="J15" s="48">
        <f aca="true" t="shared" si="0" ref="J15:J44">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3"/>
      <c r="BA15" s="42">
        <f aca="true" t="shared" si="1" ref="BA15:BA44">ROUND(total_amount_ba($B$2,$D$2,D15,F15,J15,K15,M15),0)</f>
        <v>16319</v>
      </c>
      <c r="BB15" s="54">
        <f aca="true" t="shared" si="2" ref="BB15:BB44">BA15+SUM(N15:AZ15)</f>
        <v>16319</v>
      </c>
      <c r="BC15" s="50" t="str">
        <f aca="true" t="shared" si="3" ref="BC15:BC44">SpellNumber(L15,BB15)</f>
        <v>INR  Sixteen Thousand Three Hundred &amp; Nineteen  Only</v>
      </c>
      <c r="IA15" s="22">
        <v>1.02</v>
      </c>
      <c r="IB15" s="22" t="s">
        <v>180</v>
      </c>
      <c r="IC15" s="22" t="s">
        <v>57</v>
      </c>
      <c r="ID15" s="22">
        <v>2</v>
      </c>
      <c r="IE15" s="23" t="s">
        <v>64</v>
      </c>
      <c r="IF15" s="23" t="s">
        <v>41</v>
      </c>
      <c r="IG15" s="23" t="s">
        <v>42</v>
      </c>
      <c r="IH15" s="23">
        <v>213</v>
      </c>
      <c r="II15" s="23" t="s">
        <v>37</v>
      </c>
    </row>
    <row r="16" spans="1:243" s="22" customFormat="1" ht="42.75">
      <c r="A16" s="59">
        <v>1.03</v>
      </c>
      <c r="B16" s="60" t="s">
        <v>69</v>
      </c>
      <c r="C16" s="39" t="s">
        <v>94</v>
      </c>
      <c r="D16" s="67"/>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9"/>
      <c r="IA16" s="22">
        <v>1.03</v>
      </c>
      <c r="IB16" s="22" t="s">
        <v>69</v>
      </c>
      <c r="IC16" s="22" t="s">
        <v>94</v>
      </c>
      <c r="IE16" s="23"/>
      <c r="IF16" s="23"/>
      <c r="IG16" s="23"/>
      <c r="IH16" s="23"/>
      <c r="II16" s="23"/>
    </row>
    <row r="17" spans="1:243" s="22" customFormat="1" ht="31.5" customHeight="1">
      <c r="A17" s="59">
        <v>1.04</v>
      </c>
      <c r="B17" s="60" t="s">
        <v>181</v>
      </c>
      <c r="C17" s="39" t="s">
        <v>58</v>
      </c>
      <c r="D17" s="61">
        <v>15</v>
      </c>
      <c r="E17" s="62" t="s">
        <v>52</v>
      </c>
      <c r="F17" s="63">
        <v>484.04</v>
      </c>
      <c r="G17" s="40"/>
      <c r="H17" s="24"/>
      <c r="I17" s="47" t="s">
        <v>38</v>
      </c>
      <c r="J17" s="48">
        <f t="shared" si="0"/>
        <v>1</v>
      </c>
      <c r="K17" s="24" t="s">
        <v>39</v>
      </c>
      <c r="L17" s="24" t="s">
        <v>4</v>
      </c>
      <c r="M17" s="41"/>
      <c r="N17" s="24"/>
      <c r="O17" s="24"/>
      <c r="P17" s="46"/>
      <c r="Q17" s="24"/>
      <c r="R17" s="24"/>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53"/>
      <c r="BA17" s="42">
        <f t="shared" si="1"/>
        <v>7261</v>
      </c>
      <c r="BB17" s="54">
        <f t="shared" si="2"/>
        <v>7261</v>
      </c>
      <c r="BC17" s="50" t="str">
        <f t="shared" si="3"/>
        <v>INR  Seven Thousand Two Hundred &amp; Sixty One  Only</v>
      </c>
      <c r="IA17" s="22">
        <v>1.04</v>
      </c>
      <c r="IB17" s="22" t="s">
        <v>181</v>
      </c>
      <c r="IC17" s="22" t="s">
        <v>58</v>
      </c>
      <c r="ID17" s="22">
        <v>15</v>
      </c>
      <c r="IE17" s="23" t="s">
        <v>52</v>
      </c>
      <c r="IF17" s="23"/>
      <c r="IG17" s="23"/>
      <c r="IH17" s="23"/>
      <c r="II17" s="23"/>
    </row>
    <row r="18" spans="1:243" s="22" customFormat="1" ht="29.25" customHeight="1">
      <c r="A18" s="59">
        <v>1.05</v>
      </c>
      <c r="B18" s="60" t="s">
        <v>182</v>
      </c>
      <c r="C18" s="39" t="s">
        <v>95</v>
      </c>
      <c r="D18" s="61">
        <v>5</v>
      </c>
      <c r="E18" s="62" t="s">
        <v>52</v>
      </c>
      <c r="F18" s="63">
        <v>672.29</v>
      </c>
      <c r="G18" s="40"/>
      <c r="H18" s="24"/>
      <c r="I18" s="47" t="s">
        <v>38</v>
      </c>
      <c r="J18" s="48">
        <f t="shared" si="0"/>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3"/>
      <c r="BA18" s="42">
        <f t="shared" si="1"/>
        <v>3361</v>
      </c>
      <c r="BB18" s="54">
        <f t="shared" si="2"/>
        <v>3361</v>
      </c>
      <c r="BC18" s="50" t="str">
        <f t="shared" si="3"/>
        <v>INR  Three Thousand Three Hundred &amp; Sixty One  Only</v>
      </c>
      <c r="IA18" s="22">
        <v>1.05</v>
      </c>
      <c r="IB18" s="22" t="s">
        <v>182</v>
      </c>
      <c r="IC18" s="22" t="s">
        <v>95</v>
      </c>
      <c r="ID18" s="22">
        <v>5</v>
      </c>
      <c r="IE18" s="23" t="s">
        <v>52</v>
      </c>
      <c r="IF18" s="23"/>
      <c r="IG18" s="23"/>
      <c r="IH18" s="23"/>
      <c r="II18" s="23"/>
    </row>
    <row r="19" spans="1:243" s="22" customFormat="1" ht="71.25">
      <c r="A19" s="59">
        <v>1.06</v>
      </c>
      <c r="B19" s="60" t="s">
        <v>70</v>
      </c>
      <c r="C19" s="39" t="s">
        <v>96</v>
      </c>
      <c r="D19" s="67"/>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9"/>
      <c r="IA19" s="22">
        <v>1.06</v>
      </c>
      <c r="IB19" s="22" t="s">
        <v>70</v>
      </c>
      <c r="IC19" s="22" t="s">
        <v>96</v>
      </c>
      <c r="IE19" s="23"/>
      <c r="IF19" s="23"/>
      <c r="IG19" s="23"/>
      <c r="IH19" s="23"/>
      <c r="II19" s="23"/>
    </row>
    <row r="20" spans="1:243" s="22" customFormat="1" ht="30.75" customHeight="1">
      <c r="A20" s="59">
        <v>1.07</v>
      </c>
      <c r="B20" s="60" t="s">
        <v>71</v>
      </c>
      <c r="C20" s="39" t="s">
        <v>59</v>
      </c>
      <c r="D20" s="61">
        <v>114</v>
      </c>
      <c r="E20" s="62" t="s">
        <v>66</v>
      </c>
      <c r="F20" s="63">
        <v>73.21</v>
      </c>
      <c r="G20" s="40"/>
      <c r="H20" s="24"/>
      <c r="I20" s="47" t="s">
        <v>38</v>
      </c>
      <c r="J20" s="48">
        <f t="shared" si="0"/>
        <v>1</v>
      </c>
      <c r="K20" s="24" t="s">
        <v>39</v>
      </c>
      <c r="L20" s="24" t="s">
        <v>4</v>
      </c>
      <c r="M20" s="41"/>
      <c r="N20" s="24"/>
      <c r="O20" s="24"/>
      <c r="P20" s="46"/>
      <c r="Q20" s="24"/>
      <c r="R20" s="24"/>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53"/>
      <c r="BA20" s="42">
        <f t="shared" si="1"/>
        <v>8346</v>
      </c>
      <c r="BB20" s="54">
        <f t="shared" si="2"/>
        <v>8346</v>
      </c>
      <c r="BC20" s="50" t="str">
        <f t="shared" si="3"/>
        <v>INR  Eight Thousand Three Hundred &amp; Forty Six  Only</v>
      </c>
      <c r="IA20" s="22">
        <v>1.07</v>
      </c>
      <c r="IB20" s="22" t="s">
        <v>71</v>
      </c>
      <c r="IC20" s="22" t="s">
        <v>59</v>
      </c>
      <c r="ID20" s="22">
        <v>114</v>
      </c>
      <c r="IE20" s="23" t="s">
        <v>66</v>
      </c>
      <c r="IF20" s="23" t="s">
        <v>34</v>
      </c>
      <c r="IG20" s="23" t="s">
        <v>43</v>
      </c>
      <c r="IH20" s="23">
        <v>10</v>
      </c>
      <c r="II20" s="23" t="s">
        <v>37</v>
      </c>
    </row>
    <row r="21" spans="1:243" s="22" customFormat="1" ht="15.75">
      <c r="A21" s="59">
        <v>2</v>
      </c>
      <c r="B21" s="60" t="s">
        <v>72</v>
      </c>
      <c r="C21" s="39" t="s">
        <v>97</v>
      </c>
      <c r="D21" s="67"/>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9"/>
      <c r="IA21" s="22">
        <v>2</v>
      </c>
      <c r="IB21" s="22" t="s">
        <v>72</v>
      </c>
      <c r="IC21" s="22" t="s">
        <v>97</v>
      </c>
      <c r="IE21" s="23"/>
      <c r="IF21" s="23"/>
      <c r="IG21" s="23"/>
      <c r="IH21" s="23"/>
      <c r="II21" s="23"/>
    </row>
    <row r="22" spans="1:243" s="22" customFormat="1" ht="66" customHeight="1">
      <c r="A22" s="59">
        <v>2.01</v>
      </c>
      <c r="B22" s="60" t="s">
        <v>168</v>
      </c>
      <c r="C22" s="39" t="s">
        <v>60</v>
      </c>
      <c r="D22" s="67"/>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9"/>
      <c r="IA22" s="22">
        <v>2.01</v>
      </c>
      <c r="IB22" s="22" t="s">
        <v>168</v>
      </c>
      <c r="IC22" s="22" t="s">
        <v>60</v>
      </c>
      <c r="IE22" s="23"/>
      <c r="IF22" s="23" t="s">
        <v>40</v>
      </c>
      <c r="IG22" s="23" t="s">
        <v>35</v>
      </c>
      <c r="IH22" s="23">
        <v>123.223</v>
      </c>
      <c r="II22" s="23" t="s">
        <v>37</v>
      </c>
    </row>
    <row r="23" spans="1:243" s="22" customFormat="1" ht="28.5">
      <c r="A23" s="59">
        <v>2.02</v>
      </c>
      <c r="B23" s="60" t="s">
        <v>169</v>
      </c>
      <c r="C23" s="39" t="s">
        <v>98</v>
      </c>
      <c r="D23" s="61">
        <v>10</v>
      </c>
      <c r="E23" s="62" t="s">
        <v>64</v>
      </c>
      <c r="F23" s="63">
        <v>6655.37</v>
      </c>
      <c r="G23" s="40"/>
      <c r="H23" s="24"/>
      <c r="I23" s="47" t="s">
        <v>38</v>
      </c>
      <c r="J23" s="48">
        <f t="shared" si="0"/>
        <v>1</v>
      </c>
      <c r="K23" s="24" t="s">
        <v>39</v>
      </c>
      <c r="L23" s="24" t="s">
        <v>4</v>
      </c>
      <c r="M23" s="41"/>
      <c r="N23" s="24"/>
      <c r="O23" s="24"/>
      <c r="P23" s="46"/>
      <c r="Q23" s="24"/>
      <c r="R23" s="24"/>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53"/>
      <c r="BA23" s="42">
        <f t="shared" si="1"/>
        <v>66554</v>
      </c>
      <c r="BB23" s="54">
        <f t="shared" si="2"/>
        <v>66554</v>
      </c>
      <c r="BC23" s="50" t="str">
        <f t="shared" si="3"/>
        <v>INR  Sixty Six Thousand Five Hundred &amp; Fifty Four  Only</v>
      </c>
      <c r="IA23" s="22">
        <v>2.02</v>
      </c>
      <c r="IB23" s="22" t="s">
        <v>169</v>
      </c>
      <c r="IC23" s="22" t="s">
        <v>98</v>
      </c>
      <c r="ID23" s="22">
        <v>10</v>
      </c>
      <c r="IE23" s="23" t="s">
        <v>64</v>
      </c>
      <c r="IF23" s="23" t="s">
        <v>44</v>
      </c>
      <c r="IG23" s="23" t="s">
        <v>45</v>
      </c>
      <c r="IH23" s="23">
        <v>10</v>
      </c>
      <c r="II23" s="23" t="s">
        <v>37</v>
      </c>
    </row>
    <row r="24" spans="1:243" s="22" customFormat="1" ht="15.75">
      <c r="A24" s="59">
        <v>3</v>
      </c>
      <c r="B24" s="60" t="s">
        <v>76</v>
      </c>
      <c r="C24" s="39" t="s">
        <v>99</v>
      </c>
      <c r="D24" s="67"/>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9"/>
      <c r="IA24" s="22">
        <v>3</v>
      </c>
      <c r="IB24" s="22" t="s">
        <v>76</v>
      </c>
      <c r="IC24" s="22" t="s">
        <v>99</v>
      </c>
      <c r="IE24" s="23"/>
      <c r="IF24" s="23"/>
      <c r="IG24" s="23"/>
      <c r="IH24" s="23"/>
      <c r="II24" s="23"/>
    </row>
    <row r="25" spans="1:243" s="22" customFormat="1" ht="128.25">
      <c r="A25" s="59">
        <v>3.01</v>
      </c>
      <c r="B25" s="60" t="s">
        <v>78</v>
      </c>
      <c r="C25" s="39" t="s">
        <v>100</v>
      </c>
      <c r="D25" s="67"/>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9"/>
      <c r="IA25" s="22">
        <v>3.01</v>
      </c>
      <c r="IB25" s="22" t="s">
        <v>78</v>
      </c>
      <c r="IC25" s="22" t="s">
        <v>100</v>
      </c>
      <c r="IE25" s="23"/>
      <c r="IF25" s="23" t="s">
        <v>41</v>
      </c>
      <c r="IG25" s="23" t="s">
        <v>42</v>
      </c>
      <c r="IH25" s="23">
        <v>213</v>
      </c>
      <c r="II25" s="23" t="s">
        <v>37</v>
      </c>
    </row>
    <row r="26" spans="1:243" s="22" customFormat="1" ht="42.75">
      <c r="A26" s="59">
        <v>3.02</v>
      </c>
      <c r="B26" s="60" t="s">
        <v>79</v>
      </c>
      <c r="C26" s="39" t="s">
        <v>101</v>
      </c>
      <c r="D26" s="61">
        <v>8</v>
      </c>
      <c r="E26" s="62" t="s">
        <v>52</v>
      </c>
      <c r="F26" s="63">
        <v>1654.27</v>
      </c>
      <c r="G26" s="40"/>
      <c r="H26" s="24"/>
      <c r="I26" s="47" t="s">
        <v>38</v>
      </c>
      <c r="J26" s="48">
        <f t="shared" si="0"/>
        <v>1</v>
      </c>
      <c r="K26" s="24" t="s">
        <v>39</v>
      </c>
      <c r="L26" s="24" t="s">
        <v>4</v>
      </c>
      <c r="M26" s="41"/>
      <c r="N26" s="24"/>
      <c r="O26" s="24"/>
      <c r="P26" s="46"/>
      <c r="Q26" s="24"/>
      <c r="R26" s="24"/>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53"/>
      <c r="BA26" s="42">
        <f t="shared" si="1"/>
        <v>13234</v>
      </c>
      <c r="BB26" s="54">
        <f t="shared" si="2"/>
        <v>13234</v>
      </c>
      <c r="BC26" s="50" t="str">
        <f t="shared" si="3"/>
        <v>INR  Thirteen Thousand Two Hundred &amp; Thirty Four  Only</v>
      </c>
      <c r="IA26" s="22">
        <v>3.02</v>
      </c>
      <c r="IB26" s="22" t="s">
        <v>79</v>
      </c>
      <c r="IC26" s="22" t="s">
        <v>101</v>
      </c>
      <c r="ID26" s="22">
        <v>8</v>
      </c>
      <c r="IE26" s="23" t="s">
        <v>52</v>
      </c>
      <c r="IF26" s="23"/>
      <c r="IG26" s="23"/>
      <c r="IH26" s="23"/>
      <c r="II26" s="23"/>
    </row>
    <row r="27" spans="1:243" s="22" customFormat="1" ht="114">
      <c r="A27" s="59">
        <v>3.03</v>
      </c>
      <c r="B27" s="60" t="s">
        <v>80</v>
      </c>
      <c r="C27" s="39" t="s">
        <v>102</v>
      </c>
      <c r="D27" s="61">
        <v>2</v>
      </c>
      <c r="E27" s="62" t="s">
        <v>65</v>
      </c>
      <c r="F27" s="63">
        <v>879.87</v>
      </c>
      <c r="G27" s="40"/>
      <c r="H27" s="24"/>
      <c r="I27" s="47" t="s">
        <v>38</v>
      </c>
      <c r="J27" s="48">
        <f t="shared" si="0"/>
        <v>1</v>
      </c>
      <c r="K27" s="24" t="s">
        <v>39</v>
      </c>
      <c r="L27" s="24" t="s">
        <v>4</v>
      </c>
      <c r="M27" s="41"/>
      <c r="N27" s="24"/>
      <c r="O27" s="24"/>
      <c r="P27" s="46"/>
      <c r="Q27" s="24"/>
      <c r="R27" s="24"/>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53"/>
      <c r="BA27" s="42">
        <f t="shared" si="1"/>
        <v>1760</v>
      </c>
      <c r="BB27" s="54">
        <f t="shared" si="2"/>
        <v>1760</v>
      </c>
      <c r="BC27" s="50" t="str">
        <f t="shared" si="3"/>
        <v>INR  One Thousand Seven Hundred &amp; Sixty  Only</v>
      </c>
      <c r="IA27" s="22">
        <v>3.03</v>
      </c>
      <c r="IB27" s="22" t="s">
        <v>80</v>
      </c>
      <c r="IC27" s="22" t="s">
        <v>102</v>
      </c>
      <c r="ID27" s="22">
        <v>2</v>
      </c>
      <c r="IE27" s="23" t="s">
        <v>65</v>
      </c>
      <c r="IF27" s="23"/>
      <c r="IG27" s="23"/>
      <c r="IH27" s="23"/>
      <c r="II27" s="23"/>
    </row>
    <row r="28" spans="1:243" s="22" customFormat="1" ht="99.75">
      <c r="A28" s="59">
        <v>3.04</v>
      </c>
      <c r="B28" s="60" t="s">
        <v>81</v>
      </c>
      <c r="C28" s="39" t="s">
        <v>103</v>
      </c>
      <c r="D28" s="67"/>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9"/>
      <c r="IA28" s="22">
        <v>3.04</v>
      </c>
      <c r="IB28" s="22" t="s">
        <v>81</v>
      </c>
      <c r="IC28" s="22" t="s">
        <v>103</v>
      </c>
      <c r="IE28" s="23"/>
      <c r="IF28" s="23"/>
      <c r="IG28" s="23"/>
      <c r="IH28" s="23"/>
      <c r="II28" s="23"/>
    </row>
    <row r="29" spans="1:243" s="22" customFormat="1" ht="28.5">
      <c r="A29" s="59">
        <v>3.05</v>
      </c>
      <c r="B29" s="60" t="s">
        <v>82</v>
      </c>
      <c r="C29" s="39" t="s">
        <v>104</v>
      </c>
      <c r="D29" s="61">
        <v>2</v>
      </c>
      <c r="E29" s="62" t="s">
        <v>65</v>
      </c>
      <c r="F29" s="63">
        <v>225.47</v>
      </c>
      <c r="G29" s="40"/>
      <c r="H29" s="24"/>
      <c r="I29" s="47" t="s">
        <v>38</v>
      </c>
      <c r="J29" s="48">
        <f t="shared" si="0"/>
        <v>1</v>
      </c>
      <c r="K29" s="24" t="s">
        <v>39</v>
      </c>
      <c r="L29" s="24" t="s">
        <v>4</v>
      </c>
      <c r="M29" s="41"/>
      <c r="N29" s="24"/>
      <c r="O29" s="24"/>
      <c r="P29" s="46"/>
      <c r="Q29" s="24"/>
      <c r="R29" s="24"/>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53"/>
      <c r="BA29" s="42">
        <f t="shared" si="1"/>
        <v>451</v>
      </c>
      <c r="BB29" s="54">
        <f t="shared" si="2"/>
        <v>451</v>
      </c>
      <c r="BC29" s="50" t="str">
        <f t="shared" si="3"/>
        <v>INR  Four Hundred &amp; Fifty One  Only</v>
      </c>
      <c r="IA29" s="22">
        <v>3.05</v>
      </c>
      <c r="IB29" s="22" t="s">
        <v>82</v>
      </c>
      <c r="IC29" s="22" t="s">
        <v>104</v>
      </c>
      <c r="ID29" s="22">
        <v>2</v>
      </c>
      <c r="IE29" s="23" t="s">
        <v>65</v>
      </c>
      <c r="IF29" s="23"/>
      <c r="IG29" s="23"/>
      <c r="IH29" s="23"/>
      <c r="II29" s="23"/>
    </row>
    <row r="30" spans="1:243" s="22" customFormat="1" ht="85.5">
      <c r="A30" s="59">
        <v>3.06</v>
      </c>
      <c r="B30" s="60" t="s">
        <v>83</v>
      </c>
      <c r="C30" s="39" t="s">
        <v>61</v>
      </c>
      <c r="D30" s="67"/>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9"/>
      <c r="IA30" s="22">
        <v>3.06</v>
      </c>
      <c r="IB30" s="22" t="s">
        <v>83</v>
      </c>
      <c r="IC30" s="22" t="s">
        <v>61</v>
      </c>
      <c r="IE30" s="23"/>
      <c r="IF30" s="23"/>
      <c r="IG30" s="23"/>
      <c r="IH30" s="23"/>
      <c r="II30" s="23"/>
    </row>
    <row r="31" spans="1:243" s="22" customFormat="1" ht="15.75">
      <c r="A31" s="59">
        <v>3.07</v>
      </c>
      <c r="B31" s="60" t="s">
        <v>183</v>
      </c>
      <c r="C31" s="39" t="s">
        <v>105</v>
      </c>
      <c r="D31" s="61">
        <v>2</v>
      </c>
      <c r="E31" s="62" t="s">
        <v>65</v>
      </c>
      <c r="F31" s="63">
        <v>102.41</v>
      </c>
      <c r="G31" s="40"/>
      <c r="H31" s="24"/>
      <c r="I31" s="47" t="s">
        <v>38</v>
      </c>
      <c r="J31" s="48">
        <f t="shared" si="0"/>
        <v>1</v>
      </c>
      <c r="K31" s="24" t="s">
        <v>39</v>
      </c>
      <c r="L31" s="24" t="s">
        <v>4</v>
      </c>
      <c r="M31" s="41"/>
      <c r="N31" s="24"/>
      <c r="O31" s="24"/>
      <c r="P31" s="46"/>
      <c r="Q31" s="24"/>
      <c r="R31" s="24"/>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53"/>
      <c r="BA31" s="42">
        <f t="shared" si="1"/>
        <v>205</v>
      </c>
      <c r="BB31" s="54">
        <f t="shared" si="2"/>
        <v>205</v>
      </c>
      <c r="BC31" s="50" t="str">
        <f t="shared" si="3"/>
        <v>INR  Two Hundred &amp; Five  Only</v>
      </c>
      <c r="IA31" s="22">
        <v>3.07</v>
      </c>
      <c r="IB31" s="22" t="s">
        <v>183</v>
      </c>
      <c r="IC31" s="22" t="s">
        <v>105</v>
      </c>
      <c r="ID31" s="22">
        <v>2</v>
      </c>
      <c r="IE31" s="23" t="s">
        <v>65</v>
      </c>
      <c r="IF31" s="23"/>
      <c r="IG31" s="23"/>
      <c r="IH31" s="23"/>
      <c r="II31" s="23"/>
    </row>
    <row r="32" spans="1:243" s="22" customFormat="1" ht="28.5">
      <c r="A32" s="59">
        <v>3.08</v>
      </c>
      <c r="B32" s="60" t="s">
        <v>84</v>
      </c>
      <c r="C32" s="39" t="s">
        <v>106</v>
      </c>
      <c r="D32" s="61">
        <v>2</v>
      </c>
      <c r="E32" s="62" t="s">
        <v>65</v>
      </c>
      <c r="F32" s="63">
        <v>90.79</v>
      </c>
      <c r="G32" s="40"/>
      <c r="H32" s="24"/>
      <c r="I32" s="47" t="s">
        <v>38</v>
      </c>
      <c r="J32" s="48">
        <f t="shared" si="0"/>
        <v>1</v>
      </c>
      <c r="K32" s="24" t="s">
        <v>39</v>
      </c>
      <c r="L32" s="24" t="s">
        <v>4</v>
      </c>
      <c r="M32" s="41"/>
      <c r="N32" s="24"/>
      <c r="O32" s="24"/>
      <c r="P32" s="46"/>
      <c r="Q32" s="24"/>
      <c r="R32" s="24"/>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53"/>
      <c r="BA32" s="42">
        <f t="shared" si="1"/>
        <v>182</v>
      </c>
      <c r="BB32" s="54">
        <f t="shared" si="2"/>
        <v>182</v>
      </c>
      <c r="BC32" s="50" t="str">
        <f t="shared" si="3"/>
        <v>INR  One Hundred &amp; Eighty Two  Only</v>
      </c>
      <c r="IA32" s="22">
        <v>3.08</v>
      </c>
      <c r="IB32" s="22" t="s">
        <v>84</v>
      </c>
      <c r="IC32" s="22" t="s">
        <v>106</v>
      </c>
      <c r="ID32" s="22">
        <v>2</v>
      </c>
      <c r="IE32" s="23" t="s">
        <v>65</v>
      </c>
      <c r="IF32" s="23"/>
      <c r="IG32" s="23"/>
      <c r="IH32" s="23"/>
      <c r="II32" s="23"/>
    </row>
    <row r="33" spans="1:243" s="22" customFormat="1" ht="99.75">
      <c r="A33" s="59">
        <v>3.09</v>
      </c>
      <c r="B33" s="60" t="s">
        <v>85</v>
      </c>
      <c r="C33" s="39" t="s">
        <v>107</v>
      </c>
      <c r="D33" s="67"/>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9"/>
      <c r="IA33" s="22">
        <v>3.09</v>
      </c>
      <c r="IB33" s="22" t="s">
        <v>85</v>
      </c>
      <c r="IC33" s="22" t="s">
        <v>107</v>
      </c>
      <c r="IE33" s="23"/>
      <c r="IF33" s="23"/>
      <c r="IG33" s="23"/>
      <c r="IH33" s="23"/>
      <c r="II33" s="23"/>
    </row>
    <row r="34" spans="1:243" s="22" customFormat="1" ht="19.5" customHeight="1">
      <c r="A34" s="59">
        <v>3.1</v>
      </c>
      <c r="B34" s="60" t="s">
        <v>86</v>
      </c>
      <c r="C34" s="39" t="s">
        <v>108</v>
      </c>
      <c r="D34" s="61">
        <v>2</v>
      </c>
      <c r="E34" s="62" t="s">
        <v>65</v>
      </c>
      <c r="F34" s="63">
        <v>54.4</v>
      </c>
      <c r="G34" s="40"/>
      <c r="H34" s="24"/>
      <c r="I34" s="47" t="s">
        <v>38</v>
      </c>
      <c r="J34" s="48">
        <f t="shared" si="0"/>
        <v>1</v>
      </c>
      <c r="K34" s="24" t="s">
        <v>39</v>
      </c>
      <c r="L34" s="24" t="s">
        <v>4</v>
      </c>
      <c r="M34" s="41"/>
      <c r="N34" s="24"/>
      <c r="O34" s="24"/>
      <c r="P34" s="46"/>
      <c r="Q34" s="24"/>
      <c r="R34" s="24"/>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53"/>
      <c r="BA34" s="42">
        <f t="shared" si="1"/>
        <v>109</v>
      </c>
      <c r="BB34" s="54">
        <f t="shared" si="2"/>
        <v>109</v>
      </c>
      <c r="BC34" s="50" t="str">
        <f t="shared" si="3"/>
        <v>INR  One Hundred &amp; Nine  Only</v>
      </c>
      <c r="IA34" s="22">
        <v>3.1</v>
      </c>
      <c r="IB34" s="22" t="s">
        <v>86</v>
      </c>
      <c r="IC34" s="22" t="s">
        <v>108</v>
      </c>
      <c r="ID34" s="22">
        <v>2</v>
      </c>
      <c r="IE34" s="23" t="s">
        <v>65</v>
      </c>
      <c r="IF34" s="23"/>
      <c r="IG34" s="23"/>
      <c r="IH34" s="23"/>
      <c r="II34" s="23"/>
    </row>
    <row r="35" spans="1:243" s="22" customFormat="1" ht="114">
      <c r="A35" s="59">
        <v>3.11</v>
      </c>
      <c r="B35" s="60" t="s">
        <v>184</v>
      </c>
      <c r="C35" s="39" t="s">
        <v>109</v>
      </c>
      <c r="D35" s="67"/>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9"/>
      <c r="IA35" s="22">
        <v>3.11</v>
      </c>
      <c r="IB35" s="22" t="s">
        <v>184</v>
      </c>
      <c r="IC35" s="22" t="s">
        <v>109</v>
      </c>
      <c r="IE35" s="23"/>
      <c r="IF35" s="23"/>
      <c r="IG35" s="23"/>
      <c r="IH35" s="23"/>
      <c r="II35" s="23"/>
    </row>
    <row r="36" spans="1:243" s="22" customFormat="1" ht="17.25" customHeight="1">
      <c r="A36" s="59">
        <v>3.12</v>
      </c>
      <c r="B36" s="60" t="s">
        <v>185</v>
      </c>
      <c r="C36" s="39" t="s">
        <v>110</v>
      </c>
      <c r="D36" s="61">
        <v>16</v>
      </c>
      <c r="E36" s="62" t="s">
        <v>52</v>
      </c>
      <c r="F36" s="63">
        <v>629.24</v>
      </c>
      <c r="G36" s="40"/>
      <c r="H36" s="24"/>
      <c r="I36" s="47" t="s">
        <v>38</v>
      </c>
      <c r="J36" s="48">
        <f t="shared" si="0"/>
        <v>1</v>
      </c>
      <c r="K36" s="24" t="s">
        <v>39</v>
      </c>
      <c r="L36" s="24" t="s">
        <v>4</v>
      </c>
      <c r="M36" s="41"/>
      <c r="N36" s="24"/>
      <c r="O36" s="24"/>
      <c r="P36" s="46"/>
      <c r="Q36" s="24"/>
      <c r="R36" s="24"/>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53"/>
      <c r="BA36" s="42">
        <f t="shared" si="1"/>
        <v>10068</v>
      </c>
      <c r="BB36" s="54">
        <f t="shared" si="2"/>
        <v>10068</v>
      </c>
      <c r="BC36" s="50" t="str">
        <f t="shared" si="3"/>
        <v>INR  Ten Thousand  &amp;Sixty Eight  Only</v>
      </c>
      <c r="IA36" s="22">
        <v>3.12</v>
      </c>
      <c r="IB36" s="22" t="s">
        <v>185</v>
      </c>
      <c r="IC36" s="22" t="s">
        <v>110</v>
      </c>
      <c r="ID36" s="22">
        <v>16</v>
      </c>
      <c r="IE36" s="23" t="s">
        <v>52</v>
      </c>
      <c r="IF36" s="23"/>
      <c r="IG36" s="23"/>
      <c r="IH36" s="23"/>
      <c r="II36" s="23"/>
    </row>
    <row r="37" spans="1:243" s="22" customFormat="1" ht="86.25" customHeight="1">
      <c r="A37" s="59">
        <v>3.13</v>
      </c>
      <c r="B37" s="60" t="s">
        <v>186</v>
      </c>
      <c r="C37" s="39" t="s">
        <v>62</v>
      </c>
      <c r="D37" s="61">
        <v>4</v>
      </c>
      <c r="E37" s="62" t="s">
        <v>178</v>
      </c>
      <c r="F37" s="63">
        <v>1268.74</v>
      </c>
      <c r="G37" s="40"/>
      <c r="H37" s="24"/>
      <c r="I37" s="47" t="s">
        <v>38</v>
      </c>
      <c r="J37" s="48">
        <f t="shared" si="0"/>
        <v>1</v>
      </c>
      <c r="K37" s="24" t="s">
        <v>39</v>
      </c>
      <c r="L37" s="24" t="s">
        <v>4</v>
      </c>
      <c r="M37" s="41"/>
      <c r="N37" s="24"/>
      <c r="O37" s="24"/>
      <c r="P37" s="46"/>
      <c r="Q37" s="24"/>
      <c r="R37" s="24"/>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53"/>
      <c r="BA37" s="42">
        <f t="shared" si="1"/>
        <v>5075</v>
      </c>
      <c r="BB37" s="54">
        <f t="shared" si="2"/>
        <v>5075</v>
      </c>
      <c r="BC37" s="50" t="str">
        <f t="shared" si="3"/>
        <v>INR  Five Thousand  &amp;Seventy Five  Only</v>
      </c>
      <c r="IA37" s="22">
        <v>3.13</v>
      </c>
      <c r="IB37" s="65" t="s">
        <v>186</v>
      </c>
      <c r="IC37" s="22" t="s">
        <v>62</v>
      </c>
      <c r="ID37" s="22">
        <v>4</v>
      </c>
      <c r="IE37" s="23" t="s">
        <v>178</v>
      </c>
      <c r="IF37" s="23"/>
      <c r="IG37" s="23"/>
      <c r="IH37" s="23"/>
      <c r="II37" s="23"/>
    </row>
    <row r="38" spans="1:243" s="22" customFormat="1" ht="15.75">
      <c r="A38" s="63">
        <v>4</v>
      </c>
      <c r="B38" s="60" t="s">
        <v>170</v>
      </c>
      <c r="C38" s="39" t="s">
        <v>63</v>
      </c>
      <c r="D38" s="67"/>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9"/>
      <c r="IA38" s="22">
        <v>4</v>
      </c>
      <c r="IB38" s="22" t="s">
        <v>170</v>
      </c>
      <c r="IC38" s="22" t="s">
        <v>63</v>
      </c>
      <c r="IE38" s="23"/>
      <c r="IF38" s="23"/>
      <c r="IG38" s="23"/>
      <c r="IH38" s="23"/>
      <c r="II38" s="23"/>
    </row>
    <row r="39" spans="1:243" s="22" customFormat="1" ht="75.75" customHeight="1">
      <c r="A39" s="59">
        <v>4.01</v>
      </c>
      <c r="B39" s="60" t="s">
        <v>187</v>
      </c>
      <c r="C39" s="39" t="s">
        <v>111</v>
      </c>
      <c r="D39" s="61">
        <v>2000</v>
      </c>
      <c r="E39" s="62" t="s">
        <v>66</v>
      </c>
      <c r="F39" s="63">
        <v>89.21</v>
      </c>
      <c r="G39" s="40"/>
      <c r="H39" s="24"/>
      <c r="I39" s="47" t="s">
        <v>38</v>
      </c>
      <c r="J39" s="48">
        <f t="shared" si="0"/>
        <v>1</v>
      </c>
      <c r="K39" s="24" t="s">
        <v>39</v>
      </c>
      <c r="L39" s="24" t="s">
        <v>4</v>
      </c>
      <c r="M39" s="41"/>
      <c r="N39" s="24"/>
      <c r="O39" s="24"/>
      <c r="P39" s="46"/>
      <c r="Q39" s="24"/>
      <c r="R39" s="24"/>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53"/>
      <c r="BA39" s="42">
        <f t="shared" si="1"/>
        <v>178420</v>
      </c>
      <c r="BB39" s="54">
        <f t="shared" si="2"/>
        <v>178420</v>
      </c>
      <c r="BC39" s="50" t="str">
        <f t="shared" si="3"/>
        <v>INR  One Lakh Seventy Eight Thousand Four Hundred &amp; Twenty  Only</v>
      </c>
      <c r="IA39" s="22">
        <v>4.01</v>
      </c>
      <c r="IB39" s="22" t="s">
        <v>187</v>
      </c>
      <c r="IC39" s="22" t="s">
        <v>111</v>
      </c>
      <c r="ID39" s="22">
        <v>2000</v>
      </c>
      <c r="IE39" s="23" t="s">
        <v>66</v>
      </c>
      <c r="IF39" s="23"/>
      <c r="IG39" s="23"/>
      <c r="IH39" s="23"/>
      <c r="II39" s="23"/>
    </row>
    <row r="40" spans="1:243" s="22" customFormat="1" ht="15.75">
      <c r="A40" s="59">
        <v>5</v>
      </c>
      <c r="B40" s="60" t="s">
        <v>171</v>
      </c>
      <c r="C40" s="39" t="s">
        <v>112</v>
      </c>
      <c r="D40" s="67"/>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9"/>
      <c r="IA40" s="22">
        <v>5</v>
      </c>
      <c r="IB40" s="22" t="s">
        <v>171</v>
      </c>
      <c r="IC40" s="22" t="s">
        <v>112</v>
      </c>
      <c r="IE40" s="23"/>
      <c r="IF40" s="23"/>
      <c r="IG40" s="23"/>
      <c r="IH40" s="23"/>
      <c r="II40" s="23"/>
    </row>
    <row r="41" spans="1:243" s="22" customFormat="1" ht="156" customHeight="1">
      <c r="A41" s="59">
        <v>5.01</v>
      </c>
      <c r="B41" s="60" t="s">
        <v>188</v>
      </c>
      <c r="C41" s="39" t="s">
        <v>113</v>
      </c>
      <c r="D41" s="67"/>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8"/>
      <c r="BC41" s="69"/>
      <c r="IA41" s="22">
        <v>5.01</v>
      </c>
      <c r="IB41" s="22" t="s">
        <v>188</v>
      </c>
      <c r="IC41" s="22" t="s">
        <v>113</v>
      </c>
      <c r="IE41" s="23"/>
      <c r="IF41" s="23"/>
      <c r="IG41" s="23"/>
      <c r="IH41" s="23"/>
      <c r="II41" s="23"/>
    </row>
    <row r="42" spans="1:243" s="22" customFormat="1" ht="28.5">
      <c r="A42" s="59">
        <v>5.02</v>
      </c>
      <c r="B42" s="60" t="s">
        <v>189</v>
      </c>
      <c r="C42" s="39" t="s">
        <v>114</v>
      </c>
      <c r="D42" s="61">
        <v>71</v>
      </c>
      <c r="E42" s="62" t="s">
        <v>52</v>
      </c>
      <c r="F42" s="63">
        <v>1315.69</v>
      </c>
      <c r="G42" s="40"/>
      <c r="H42" s="24"/>
      <c r="I42" s="47" t="s">
        <v>38</v>
      </c>
      <c r="J42" s="48">
        <f t="shared" si="0"/>
        <v>1</v>
      </c>
      <c r="K42" s="24" t="s">
        <v>39</v>
      </c>
      <c r="L42" s="24" t="s">
        <v>4</v>
      </c>
      <c r="M42" s="41"/>
      <c r="N42" s="24"/>
      <c r="O42" s="24"/>
      <c r="P42" s="46"/>
      <c r="Q42" s="24"/>
      <c r="R42" s="24"/>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53"/>
      <c r="BA42" s="42">
        <f t="shared" si="1"/>
        <v>93414</v>
      </c>
      <c r="BB42" s="54">
        <f t="shared" si="2"/>
        <v>93414</v>
      </c>
      <c r="BC42" s="50" t="str">
        <f t="shared" si="3"/>
        <v>INR  Ninety Three Thousand Four Hundred &amp; Fourteen  Only</v>
      </c>
      <c r="IA42" s="22">
        <v>5.02</v>
      </c>
      <c r="IB42" s="22" t="s">
        <v>189</v>
      </c>
      <c r="IC42" s="22" t="s">
        <v>114</v>
      </c>
      <c r="ID42" s="22">
        <v>71</v>
      </c>
      <c r="IE42" s="23" t="s">
        <v>52</v>
      </c>
      <c r="IF42" s="23"/>
      <c r="IG42" s="23"/>
      <c r="IH42" s="23"/>
      <c r="II42" s="23"/>
    </row>
    <row r="43" spans="1:243" s="22" customFormat="1" ht="159" customHeight="1">
      <c r="A43" s="59">
        <v>5.03</v>
      </c>
      <c r="B43" s="60" t="s">
        <v>190</v>
      </c>
      <c r="C43" s="39" t="s">
        <v>115</v>
      </c>
      <c r="D43" s="67"/>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9"/>
      <c r="IA43" s="22">
        <v>5.03</v>
      </c>
      <c r="IB43" s="22" t="s">
        <v>190</v>
      </c>
      <c r="IC43" s="22" t="s">
        <v>115</v>
      </c>
      <c r="IE43" s="23"/>
      <c r="IF43" s="23"/>
      <c r="IG43" s="23"/>
      <c r="IH43" s="23"/>
      <c r="II43" s="23"/>
    </row>
    <row r="44" spans="1:243" s="22" customFormat="1" ht="28.5">
      <c r="A44" s="59">
        <v>5.04</v>
      </c>
      <c r="B44" s="60" t="s">
        <v>189</v>
      </c>
      <c r="C44" s="39" t="s">
        <v>116</v>
      </c>
      <c r="D44" s="61">
        <v>5</v>
      </c>
      <c r="E44" s="62" t="s">
        <v>52</v>
      </c>
      <c r="F44" s="63">
        <v>1355.41</v>
      </c>
      <c r="G44" s="40"/>
      <c r="H44" s="24"/>
      <c r="I44" s="47" t="s">
        <v>38</v>
      </c>
      <c r="J44" s="48">
        <f t="shared" si="0"/>
        <v>1</v>
      </c>
      <c r="K44" s="24" t="s">
        <v>39</v>
      </c>
      <c r="L44" s="24" t="s">
        <v>4</v>
      </c>
      <c r="M44" s="41"/>
      <c r="N44" s="24"/>
      <c r="O44" s="24"/>
      <c r="P44" s="46"/>
      <c r="Q44" s="24"/>
      <c r="R44" s="24"/>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53"/>
      <c r="BA44" s="42">
        <f t="shared" si="1"/>
        <v>6777</v>
      </c>
      <c r="BB44" s="54">
        <f t="shared" si="2"/>
        <v>6777</v>
      </c>
      <c r="BC44" s="50" t="str">
        <f t="shared" si="3"/>
        <v>INR  Six Thousand Seven Hundred &amp; Seventy Seven  Only</v>
      </c>
      <c r="IA44" s="22">
        <v>5.04</v>
      </c>
      <c r="IB44" s="22" t="s">
        <v>189</v>
      </c>
      <c r="IC44" s="22" t="s">
        <v>116</v>
      </c>
      <c r="ID44" s="22">
        <v>5</v>
      </c>
      <c r="IE44" s="23" t="s">
        <v>52</v>
      </c>
      <c r="IF44" s="23"/>
      <c r="IG44" s="23"/>
      <c r="IH44" s="23"/>
      <c r="II44" s="23"/>
    </row>
    <row r="45" spans="1:243" s="22" customFormat="1" ht="15.75">
      <c r="A45" s="63">
        <v>6</v>
      </c>
      <c r="B45" s="60" t="s">
        <v>73</v>
      </c>
      <c r="C45" s="39" t="s">
        <v>117</v>
      </c>
      <c r="D45" s="67"/>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9"/>
      <c r="IA45" s="22">
        <v>6</v>
      </c>
      <c r="IB45" s="22" t="s">
        <v>73</v>
      </c>
      <c r="IC45" s="22" t="s">
        <v>117</v>
      </c>
      <c r="IE45" s="23"/>
      <c r="IF45" s="23"/>
      <c r="IG45" s="23"/>
      <c r="IH45" s="23"/>
      <c r="II45" s="23"/>
    </row>
    <row r="46" spans="1:243" s="22" customFormat="1" ht="85.5">
      <c r="A46" s="59">
        <v>6.01</v>
      </c>
      <c r="B46" s="60" t="s">
        <v>191</v>
      </c>
      <c r="C46" s="39" t="s">
        <v>118</v>
      </c>
      <c r="D46" s="67"/>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c r="AR46" s="68"/>
      <c r="AS46" s="68"/>
      <c r="AT46" s="68"/>
      <c r="AU46" s="68"/>
      <c r="AV46" s="68"/>
      <c r="AW46" s="68"/>
      <c r="AX46" s="68"/>
      <c r="AY46" s="68"/>
      <c r="AZ46" s="68"/>
      <c r="BA46" s="68"/>
      <c r="BB46" s="68"/>
      <c r="BC46" s="69"/>
      <c r="IA46" s="22">
        <v>6.01</v>
      </c>
      <c r="IB46" s="22" t="s">
        <v>191</v>
      </c>
      <c r="IC46" s="22" t="s">
        <v>118</v>
      </c>
      <c r="IE46" s="23"/>
      <c r="IF46" s="23"/>
      <c r="IG46" s="23"/>
      <c r="IH46" s="23"/>
      <c r="II46" s="23"/>
    </row>
    <row r="47" spans="1:243" s="22" customFormat="1" ht="28.5">
      <c r="A47" s="59">
        <v>6.02</v>
      </c>
      <c r="B47" s="60" t="s">
        <v>192</v>
      </c>
      <c r="C47" s="39" t="s">
        <v>119</v>
      </c>
      <c r="D47" s="61">
        <v>25</v>
      </c>
      <c r="E47" s="62" t="s">
        <v>74</v>
      </c>
      <c r="F47" s="63">
        <v>208.02</v>
      </c>
      <c r="G47" s="40"/>
      <c r="H47" s="24"/>
      <c r="I47" s="47" t="s">
        <v>38</v>
      </c>
      <c r="J47" s="48">
        <f aca="true" t="shared" si="4" ref="J47:J77">IF(I47="Less(-)",-1,1)</f>
        <v>1</v>
      </c>
      <c r="K47" s="24" t="s">
        <v>39</v>
      </c>
      <c r="L47" s="24" t="s">
        <v>4</v>
      </c>
      <c r="M47" s="41"/>
      <c r="N47" s="24"/>
      <c r="O47" s="24"/>
      <c r="P47" s="46"/>
      <c r="Q47" s="24"/>
      <c r="R47" s="24"/>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53"/>
      <c r="BA47" s="42">
        <f aca="true" t="shared" si="5" ref="BA47:BA77">ROUND(total_amount_ba($B$2,$D$2,D47,F47,J47,K47,M47),0)</f>
        <v>5201</v>
      </c>
      <c r="BB47" s="54">
        <f aca="true" t="shared" si="6" ref="BB47:BB77">BA47+SUM(N47:AZ47)</f>
        <v>5201</v>
      </c>
      <c r="BC47" s="50" t="str">
        <f aca="true" t="shared" si="7" ref="BC47:BC77">SpellNumber(L47,BB47)</f>
        <v>INR  Five Thousand Two Hundred &amp; One  Only</v>
      </c>
      <c r="IA47" s="22">
        <v>6.02</v>
      </c>
      <c r="IB47" s="22" t="s">
        <v>192</v>
      </c>
      <c r="IC47" s="22" t="s">
        <v>119</v>
      </c>
      <c r="ID47" s="22">
        <v>25</v>
      </c>
      <c r="IE47" s="23" t="s">
        <v>74</v>
      </c>
      <c r="IF47" s="23"/>
      <c r="IG47" s="23"/>
      <c r="IH47" s="23"/>
      <c r="II47" s="23"/>
    </row>
    <row r="48" spans="1:243" s="22" customFormat="1" ht="90.75" customHeight="1">
      <c r="A48" s="59">
        <v>6.03</v>
      </c>
      <c r="B48" s="60" t="s">
        <v>193</v>
      </c>
      <c r="C48" s="39" t="s">
        <v>120</v>
      </c>
      <c r="D48" s="67"/>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c r="AQ48" s="68"/>
      <c r="AR48" s="68"/>
      <c r="AS48" s="68"/>
      <c r="AT48" s="68"/>
      <c r="AU48" s="68"/>
      <c r="AV48" s="68"/>
      <c r="AW48" s="68"/>
      <c r="AX48" s="68"/>
      <c r="AY48" s="68"/>
      <c r="AZ48" s="68"/>
      <c r="BA48" s="68"/>
      <c r="BB48" s="68"/>
      <c r="BC48" s="69"/>
      <c r="IA48" s="22">
        <v>6.03</v>
      </c>
      <c r="IB48" s="22" t="s">
        <v>193</v>
      </c>
      <c r="IC48" s="22" t="s">
        <v>120</v>
      </c>
      <c r="IE48" s="23"/>
      <c r="IF48" s="23"/>
      <c r="IG48" s="23"/>
      <c r="IH48" s="23"/>
      <c r="II48" s="23"/>
    </row>
    <row r="49" spans="1:243" s="22" customFormat="1" ht="28.5">
      <c r="A49" s="59">
        <v>6.04</v>
      </c>
      <c r="B49" s="60" t="s">
        <v>194</v>
      </c>
      <c r="C49" s="39" t="s">
        <v>121</v>
      </c>
      <c r="D49" s="61">
        <v>30</v>
      </c>
      <c r="E49" s="62" t="s">
        <v>74</v>
      </c>
      <c r="F49" s="63">
        <v>267.47</v>
      </c>
      <c r="G49" s="40"/>
      <c r="H49" s="24"/>
      <c r="I49" s="47" t="s">
        <v>38</v>
      </c>
      <c r="J49" s="48">
        <f t="shared" si="4"/>
        <v>1</v>
      </c>
      <c r="K49" s="24" t="s">
        <v>39</v>
      </c>
      <c r="L49" s="24" t="s">
        <v>4</v>
      </c>
      <c r="M49" s="41"/>
      <c r="N49" s="24"/>
      <c r="O49" s="24"/>
      <c r="P49" s="46"/>
      <c r="Q49" s="24"/>
      <c r="R49" s="24"/>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53"/>
      <c r="BA49" s="42">
        <f t="shared" si="5"/>
        <v>8024</v>
      </c>
      <c r="BB49" s="54">
        <f t="shared" si="6"/>
        <v>8024</v>
      </c>
      <c r="BC49" s="50" t="str">
        <f t="shared" si="7"/>
        <v>INR  Eight Thousand  &amp;Twenty Four  Only</v>
      </c>
      <c r="IA49" s="22">
        <v>6.04</v>
      </c>
      <c r="IB49" s="22" t="s">
        <v>194</v>
      </c>
      <c r="IC49" s="22" t="s">
        <v>121</v>
      </c>
      <c r="ID49" s="22">
        <v>30</v>
      </c>
      <c r="IE49" s="23" t="s">
        <v>74</v>
      </c>
      <c r="IF49" s="23"/>
      <c r="IG49" s="23"/>
      <c r="IH49" s="23"/>
      <c r="II49" s="23"/>
    </row>
    <row r="50" spans="1:243" s="22" customFormat="1" ht="114">
      <c r="A50" s="59">
        <v>6.05</v>
      </c>
      <c r="B50" s="60" t="s">
        <v>195</v>
      </c>
      <c r="C50" s="39" t="s">
        <v>122</v>
      </c>
      <c r="D50" s="67"/>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9"/>
      <c r="IA50" s="22">
        <v>6.05</v>
      </c>
      <c r="IB50" s="22" t="s">
        <v>195</v>
      </c>
      <c r="IC50" s="22" t="s">
        <v>122</v>
      </c>
      <c r="IE50" s="23"/>
      <c r="IF50" s="23"/>
      <c r="IG50" s="23"/>
      <c r="IH50" s="23"/>
      <c r="II50" s="23"/>
    </row>
    <row r="51" spans="1:243" s="22" customFormat="1" ht="15.75">
      <c r="A51" s="59">
        <v>6.06</v>
      </c>
      <c r="B51" s="60" t="s">
        <v>196</v>
      </c>
      <c r="C51" s="39" t="s">
        <v>123</v>
      </c>
      <c r="D51" s="67"/>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9"/>
      <c r="IA51" s="22">
        <v>6.06</v>
      </c>
      <c r="IB51" s="22" t="s">
        <v>196</v>
      </c>
      <c r="IC51" s="22" t="s">
        <v>123</v>
      </c>
      <c r="IE51" s="23"/>
      <c r="IF51" s="23"/>
      <c r="IG51" s="23"/>
      <c r="IH51" s="23"/>
      <c r="II51" s="23"/>
    </row>
    <row r="52" spans="1:243" s="22" customFormat="1" ht="24" customHeight="1">
      <c r="A52" s="59">
        <v>6.07</v>
      </c>
      <c r="B52" s="60" t="s">
        <v>197</v>
      </c>
      <c r="C52" s="39" t="s">
        <v>124</v>
      </c>
      <c r="D52" s="61">
        <v>6</v>
      </c>
      <c r="E52" s="62" t="s">
        <v>65</v>
      </c>
      <c r="F52" s="63">
        <v>103.28</v>
      </c>
      <c r="G52" s="40"/>
      <c r="H52" s="24"/>
      <c r="I52" s="47" t="s">
        <v>38</v>
      </c>
      <c r="J52" s="48">
        <f t="shared" si="4"/>
        <v>1</v>
      </c>
      <c r="K52" s="24" t="s">
        <v>39</v>
      </c>
      <c r="L52" s="24" t="s">
        <v>4</v>
      </c>
      <c r="M52" s="41"/>
      <c r="N52" s="24"/>
      <c r="O52" s="24"/>
      <c r="P52" s="46"/>
      <c r="Q52" s="24"/>
      <c r="R52" s="24"/>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53"/>
      <c r="BA52" s="42">
        <f t="shared" si="5"/>
        <v>620</v>
      </c>
      <c r="BB52" s="54">
        <f t="shared" si="6"/>
        <v>620</v>
      </c>
      <c r="BC52" s="50" t="str">
        <f t="shared" si="7"/>
        <v>INR  Six Hundred &amp; Twenty  Only</v>
      </c>
      <c r="IA52" s="22">
        <v>6.07</v>
      </c>
      <c r="IB52" s="22" t="s">
        <v>197</v>
      </c>
      <c r="IC52" s="22" t="s">
        <v>124</v>
      </c>
      <c r="ID52" s="22">
        <v>6</v>
      </c>
      <c r="IE52" s="23" t="s">
        <v>65</v>
      </c>
      <c r="IF52" s="23"/>
      <c r="IG52" s="23"/>
      <c r="IH52" s="23"/>
      <c r="II52" s="23"/>
    </row>
    <row r="53" spans="1:243" s="22" customFormat="1" ht="21" customHeight="1">
      <c r="A53" s="59">
        <v>6.08</v>
      </c>
      <c r="B53" s="60" t="s">
        <v>198</v>
      </c>
      <c r="C53" s="39" t="s">
        <v>125</v>
      </c>
      <c r="D53" s="67"/>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9"/>
      <c r="IA53" s="22">
        <v>6.08</v>
      </c>
      <c r="IB53" s="22" t="s">
        <v>198</v>
      </c>
      <c r="IC53" s="22" t="s">
        <v>125</v>
      </c>
      <c r="IE53" s="23"/>
      <c r="IF53" s="23"/>
      <c r="IG53" s="23"/>
      <c r="IH53" s="23"/>
      <c r="II53" s="23"/>
    </row>
    <row r="54" spans="1:243" s="22" customFormat="1" ht="20.25" customHeight="1">
      <c r="A54" s="59">
        <v>6.09</v>
      </c>
      <c r="B54" s="60" t="s">
        <v>199</v>
      </c>
      <c r="C54" s="39" t="s">
        <v>126</v>
      </c>
      <c r="D54" s="61">
        <v>6</v>
      </c>
      <c r="E54" s="62" t="s">
        <v>65</v>
      </c>
      <c r="F54" s="63">
        <v>178.25</v>
      </c>
      <c r="G54" s="40"/>
      <c r="H54" s="24"/>
      <c r="I54" s="47" t="s">
        <v>38</v>
      </c>
      <c r="J54" s="48">
        <f t="shared" si="4"/>
        <v>1</v>
      </c>
      <c r="K54" s="24" t="s">
        <v>39</v>
      </c>
      <c r="L54" s="24" t="s">
        <v>4</v>
      </c>
      <c r="M54" s="41"/>
      <c r="N54" s="24"/>
      <c r="O54" s="24"/>
      <c r="P54" s="46"/>
      <c r="Q54" s="24"/>
      <c r="R54" s="24"/>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53"/>
      <c r="BA54" s="42">
        <f t="shared" si="5"/>
        <v>1070</v>
      </c>
      <c r="BB54" s="54">
        <f t="shared" si="6"/>
        <v>1070</v>
      </c>
      <c r="BC54" s="50" t="str">
        <f t="shared" si="7"/>
        <v>INR  One Thousand  &amp;Seventy  Only</v>
      </c>
      <c r="IA54" s="22">
        <v>6.09</v>
      </c>
      <c r="IB54" s="22" t="s">
        <v>199</v>
      </c>
      <c r="IC54" s="22" t="s">
        <v>126</v>
      </c>
      <c r="ID54" s="22">
        <v>6</v>
      </c>
      <c r="IE54" s="23" t="s">
        <v>65</v>
      </c>
      <c r="IF54" s="23"/>
      <c r="IG54" s="23"/>
      <c r="IH54" s="23"/>
      <c r="II54" s="23"/>
    </row>
    <row r="55" spans="1:243" s="22" customFormat="1" ht="20.25" customHeight="1">
      <c r="A55" s="59">
        <v>6.1</v>
      </c>
      <c r="B55" s="60" t="s">
        <v>200</v>
      </c>
      <c r="C55" s="39" t="s">
        <v>127</v>
      </c>
      <c r="D55" s="67"/>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68"/>
      <c r="AS55" s="68"/>
      <c r="AT55" s="68"/>
      <c r="AU55" s="68"/>
      <c r="AV55" s="68"/>
      <c r="AW55" s="68"/>
      <c r="AX55" s="68"/>
      <c r="AY55" s="68"/>
      <c r="AZ55" s="68"/>
      <c r="BA55" s="68"/>
      <c r="BB55" s="68"/>
      <c r="BC55" s="69"/>
      <c r="IA55" s="22">
        <v>6.1</v>
      </c>
      <c r="IB55" s="22" t="s">
        <v>200</v>
      </c>
      <c r="IC55" s="22" t="s">
        <v>127</v>
      </c>
      <c r="IE55" s="23"/>
      <c r="IF55" s="23"/>
      <c r="IG55" s="23"/>
      <c r="IH55" s="23"/>
      <c r="II55" s="23"/>
    </row>
    <row r="56" spans="1:243" s="22" customFormat="1" ht="30.75" customHeight="1">
      <c r="A56" s="59">
        <v>6.11</v>
      </c>
      <c r="B56" s="60" t="s">
        <v>201</v>
      </c>
      <c r="C56" s="39" t="s">
        <v>128</v>
      </c>
      <c r="D56" s="61">
        <v>6</v>
      </c>
      <c r="E56" s="62" t="s">
        <v>65</v>
      </c>
      <c r="F56" s="63">
        <v>113.85</v>
      </c>
      <c r="G56" s="40"/>
      <c r="H56" s="24"/>
      <c r="I56" s="47" t="s">
        <v>38</v>
      </c>
      <c r="J56" s="48">
        <f t="shared" si="4"/>
        <v>1</v>
      </c>
      <c r="K56" s="24" t="s">
        <v>39</v>
      </c>
      <c r="L56" s="24" t="s">
        <v>4</v>
      </c>
      <c r="M56" s="41"/>
      <c r="N56" s="24"/>
      <c r="O56" s="24"/>
      <c r="P56" s="46"/>
      <c r="Q56" s="24"/>
      <c r="R56" s="24"/>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53"/>
      <c r="BA56" s="42">
        <f t="shared" si="5"/>
        <v>683</v>
      </c>
      <c r="BB56" s="54">
        <f t="shared" si="6"/>
        <v>683</v>
      </c>
      <c r="BC56" s="50" t="str">
        <f t="shared" si="7"/>
        <v>INR  Six Hundred &amp; Eighty Three  Only</v>
      </c>
      <c r="IA56" s="22">
        <v>6.11</v>
      </c>
      <c r="IB56" s="22" t="s">
        <v>201</v>
      </c>
      <c r="IC56" s="22" t="s">
        <v>128</v>
      </c>
      <c r="ID56" s="22">
        <v>6</v>
      </c>
      <c r="IE56" s="23" t="s">
        <v>65</v>
      </c>
      <c r="IF56" s="23"/>
      <c r="IG56" s="23"/>
      <c r="IH56" s="23"/>
      <c r="II56" s="23"/>
    </row>
    <row r="57" spans="1:243" s="22" customFormat="1" ht="20.25" customHeight="1">
      <c r="A57" s="59">
        <v>6.12</v>
      </c>
      <c r="B57" s="64" t="s">
        <v>202</v>
      </c>
      <c r="C57" s="39" t="s">
        <v>129</v>
      </c>
      <c r="D57" s="67"/>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9"/>
      <c r="IA57" s="22">
        <v>6.12</v>
      </c>
      <c r="IB57" s="22" t="s">
        <v>202</v>
      </c>
      <c r="IC57" s="22" t="s">
        <v>129</v>
      </c>
      <c r="IE57" s="23"/>
      <c r="IF57" s="23"/>
      <c r="IG57" s="23"/>
      <c r="IH57" s="23"/>
      <c r="II57" s="23"/>
    </row>
    <row r="58" spans="1:243" s="22" customFormat="1" ht="15.75">
      <c r="A58" s="59">
        <v>6.13</v>
      </c>
      <c r="B58" s="64" t="s">
        <v>203</v>
      </c>
      <c r="C58" s="39" t="s">
        <v>130</v>
      </c>
      <c r="D58" s="61">
        <v>2</v>
      </c>
      <c r="E58" s="62" t="s">
        <v>65</v>
      </c>
      <c r="F58" s="63">
        <v>99.78</v>
      </c>
      <c r="G58" s="40"/>
      <c r="H58" s="24"/>
      <c r="I58" s="47" t="s">
        <v>38</v>
      </c>
      <c r="J58" s="48">
        <f t="shared" si="4"/>
        <v>1</v>
      </c>
      <c r="K58" s="24" t="s">
        <v>39</v>
      </c>
      <c r="L58" s="24" t="s">
        <v>4</v>
      </c>
      <c r="M58" s="41"/>
      <c r="N58" s="24"/>
      <c r="O58" s="24"/>
      <c r="P58" s="46"/>
      <c r="Q58" s="24"/>
      <c r="R58" s="24"/>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53"/>
      <c r="BA58" s="42">
        <f t="shared" si="5"/>
        <v>200</v>
      </c>
      <c r="BB58" s="54">
        <f t="shared" si="6"/>
        <v>200</v>
      </c>
      <c r="BC58" s="50" t="str">
        <f t="shared" si="7"/>
        <v>INR  Two Hundred    Only</v>
      </c>
      <c r="IA58" s="22">
        <v>6.13</v>
      </c>
      <c r="IB58" s="22" t="s">
        <v>203</v>
      </c>
      <c r="IC58" s="22" t="s">
        <v>130</v>
      </c>
      <c r="ID58" s="22">
        <v>2</v>
      </c>
      <c r="IE58" s="23" t="s">
        <v>65</v>
      </c>
      <c r="IF58" s="23"/>
      <c r="IG58" s="23"/>
      <c r="IH58" s="23"/>
      <c r="II58" s="23"/>
    </row>
    <row r="59" spans="1:243" s="22" customFormat="1" ht="409.5">
      <c r="A59" s="63">
        <v>6.14</v>
      </c>
      <c r="B59" s="60" t="s">
        <v>87</v>
      </c>
      <c r="C59" s="39" t="s">
        <v>131</v>
      </c>
      <c r="D59" s="67"/>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c r="AQ59" s="68"/>
      <c r="AR59" s="68"/>
      <c r="AS59" s="68"/>
      <c r="AT59" s="68"/>
      <c r="AU59" s="68"/>
      <c r="AV59" s="68"/>
      <c r="AW59" s="68"/>
      <c r="AX59" s="68"/>
      <c r="AY59" s="68"/>
      <c r="AZ59" s="68"/>
      <c r="BA59" s="68"/>
      <c r="BB59" s="68"/>
      <c r="BC59" s="69"/>
      <c r="IA59" s="22">
        <v>6.14</v>
      </c>
      <c r="IB59" s="22" t="s">
        <v>87</v>
      </c>
      <c r="IC59" s="22" t="s">
        <v>131</v>
      </c>
      <c r="IE59" s="23"/>
      <c r="IF59" s="23"/>
      <c r="IG59" s="23"/>
      <c r="IH59" s="23"/>
      <c r="II59" s="23"/>
    </row>
    <row r="60" spans="1:243" s="22" customFormat="1" ht="74.25" customHeight="1">
      <c r="A60" s="59">
        <v>6.15</v>
      </c>
      <c r="B60" s="60" t="s">
        <v>88</v>
      </c>
      <c r="C60" s="39" t="s">
        <v>132</v>
      </c>
      <c r="D60" s="61">
        <v>71</v>
      </c>
      <c r="E60" s="62" t="s">
        <v>52</v>
      </c>
      <c r="F60" s="63">
        <v>1649.23</v>
      </c>
      <c r="G60" s="40"/>
      <c r="H60" s="24"/>
      <c r="I60" s="47" t="s">
        <v>38</v>
      </c>
      <c r="J60" s="48">
        <f t="shared" si="4"/>
        <v>1</v>
      </c>
      <c r="K60" s="24" t="s">
        <v>39</v>
      </c>
      <c r="L60" s="24" t="s">
        <v>4</v>
      </c>
      <c r="M60" s="41"/>
      <c r="N60" s="24"/>
      <c r="O60" s="24"/>
      <c r="P60" s="46"/>
      <c r="Q60" s="24"/>
      <c r="R60" s="24"/>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53"/>
      <c r="BA60" s="42">
        <f t="shared" si="5"/>
        <v>117095</v>
      </c>
      <c r="BB60" s="54">
        <f t="shared" si="6"/>
        <v>117095</v>
      </c>
      <c r="BC60" s="50" t="str">
        <f t="shared" si="7"/>
        <v>INR  One Lakh Seventeen Thousand  &amp;Ninety Five  Only</v>
      </c>
      <c r="IA60" s="22">
        <v>6.15</v>
      </c>
      <c r="IB60" s="22" t="s">
        <v>88</v>
      </c>
      <c r="IC60" s="22" t="s">
        <v>132</v>
      </c>
      <c r="ID60" s="22">
        <v>71</v>
      </c>
      <c r="IE60" s="23" t="s">
        <v>52</v>
      </c>
      <c r="IF60" s="23"/>
      <c r="IG60" s="23"/>
      <c r="IH60" s="23"/>
      <c r="II60" s="23"/>
    </row>
    <row r="61" spans="1:243" s="22" customFormat="1" ht="20.25" customHeight="1">
      <c r="A61" s="59">
        <v>7</v>
      </c>
      <c r="B61" s="60" t="s">
        <v>53</v>
      </c>
      <c r="C61" s="39" t="s">
        <v>133</v>
      </c>
      <c r="D61" s="67"/>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9"/>
      <c r="IA61" s="22">
        <v>7</v>
      </c>
      <c r="IB61" s="22" t="s">
        <v>53</v>
      </c>
      <c r="IC61" s="22" t="s">
        <v>133</v>
      </c>
      <c r="IE61" s="23"/>
      <c r="IF61" s="23"/>
      <c r="IG61" s="23"/>
      <c r="IH61" s="23"/>
      <c r="II61" s="23"/>
    </row>
    <row r="62" spans="1:243" s="22" customFormat="1" ht="15.75">
      <c r="A62" s="63">
        <v>7.01</v>
      </c>
      <c r="B62" s="60" t="s">
        <v>204</v>
      </c>
      <c r="C62" s="39" t="s">
        <v>134</v>
      </c>
      <c r="D62" s="67"/>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68"/>
      <c r="BB62" s="68"/>
      <c r="BC62" s="69"/>
      <c r="IA62" s="22">
        <v>7.01</v>
      </c>
      <c r="IB62" s="22" t="s">
        <v>204</v>
      </c>
      <c r="IC62" s="22" t="s">
        <v>134</v>
      </c>
      <c r="IE62" s="23"/>
      <c r="IF62" s="23"/>
      <c r="IG62" s="23"/>
      <c r="IH62" s="23"/>
      <c r="II62" s="23"/>
    </row>
    <row r="63" spans="1:243" s="22" customFormat="1" ht="28.5">
      <c r="A63" s="59">
        <v>7.02</v>
      </c>
      <c r="B63" s="64" t="s">
        <v>205</v>
      </c>
      <c r="C63" s="39" t="s">
        <v>135</v>
      </c>
      <c r="D63" s="61">
        <v>60</v>
      </c>
      <c r="E63" s="62" t="s">
        <v>52</v>
      </c>
      <c r="F63" s="63">
        <v>222.92</v>
      </c>
      <c r="G63" s="40"/>
      <c r="H63" s="24"/>
      <c r="I63" s="47" t="s">
        <v>38</v>
      </c>
      <c r="J63" s="48">
        <f t="shared" si="4"/>
        <v>1</v>
      </c>
      <c r="K63" s="24" t="s">
        <v>39</v>
      </c>
      <c r="L63" s="24" t="s">
        <v>4</v>
      </c>
      <c r="M63" s="41"/>
      <c r="N63" s="24"/>
      <c r="O63" s="24"/>
      <c r="P63" s="46"/>
      <c r="Q63" s="24"/>
      <c r="R63" s="24"/>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53"/>
      <c r="BA63" s="42">
        <f t="shared" si="5"/>
        <v>13375</v>
      </c>
      <c r="BB63" s="54">
        <f t="shared" si="6"/>
        <v>13375</v>
      </c>
      <c r="BC63" s="50" t="str">
        <f t="shared" si="7"/>
        <v>INR  Thirteen Thousand Three Hundred &amp; Seventy Five  Only</v>
      </c>
      <c r="IA63" s="22">
        <v>7.02</v>
      </c>
      <c r="IB63" s="22" t="s">
        <v>205</v>
      </c>
      <c r="IC63" s="22" t="s">
        <v>135</v>
      </c>
      <c r="ID63" s="22">
        <v>60</v>
      </c>
      <c r="IE63" s="23" t="s">
        <v>52</v>
      </c>
      <c r="IF63" s="23"/>
      <c r="IG63" s="23"/>
      <c r="IH63" s="23"/>
      <c r="II63" s="23"/>
    </row>
    <row r="64" spans="1:243" s="22" customFormat="1" ht="47.25" customHeight="1">
      <c r="A64" s="59">
        <v>7.03</v>
      </c>
      <c r="B64" s="64" t="s">
        <v>206</v>
      </c>
      <c r="C64" s="39" t="s">
        <v>136</v>
      </c>
      <c r="D64" s="67"/>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8"/>
      <c r="AY64" s="68"/>
      <c r="AZ64" s="68"/>
      <c r="BA64" s="68"/>
      <c r="BB64" s="68"/>
      <c r="BC64" s="69"/>
      <c r="IA64" s="22">
        <v>7.03</v>
      </c>
      <c r="IB64" s="22" t="s">
        <v>206</v>
      </c>
      <c r="IC64" s="22" t="s">
        <v>136</v>
      </c>
      <c r="IE64" s="23"/>
      <c r="IF64" s="23"/>
      <c r="IG64" s="23"/>
      <c r="IH64" s="23"/>
      <c r="II64" s="23"/>
    </row>
    <row r="65" spans="1:243" s="22" customFormat="1" ht="28.5">
      <c r="A65" s="63">
        <v>7.04</v>
      </c>
      <c r="B65" s="60" t="s">
        <v>205</v>
      </c>
      <c r="C65" s="39" t="s">
        <v>137</v>
      </c>
      <c r="D65" s="61">
        <v>150</v>
      </c>
      <c r="E65" s="62" t="s">
        <v>52</v>
      </c>
      <c r="F65" s="63">
        <v>256.77</v>
      </c>
      <c r="G65" s="40"/>
      <c r="H65" s="24"/>
      <c r="I65" s="47" t="s">
        <v>38</v>
      </c>
      <c r="J65" s="48">
        <f t="shared" si="4"/>
        <v>1</v>
      </c>
      <c r="K65" s="24" t="s">
        <v>39</v>
      </c>
      <c r="L65" s="24" t="s">
        <v>4</v>
      </c>
      <c r="M65" s="41"/>
      <c r="N65" s="24"/>
      <c r="O65" s="24"/>
      <c r="P65" s="46"/>
      <c r="Q65" s="24"/>
      <c r="R65" s="24"/>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53"/>
      <c r="BA65" s="42">
        <f t="shared" si="5"/>
        <v>38516</v>
      </c>
      <c r="BB65" s="54">
        <f t="shared" si="6"/>
        <v>38516</v>
      </c>
      <c r="BC65" s="50" t="str">
        <f t="shared" si="7"/>
        <v>INR  Thirty Eight Thousand Five Hundred &amp; Sixteen  Only</v>
      </c>
      <c r="IA65" s="22">
        <v>7.04</v>
      </c>
      <c r="IB65" s="22" t="s">
        <v>205</v>
      </c>
      <c r="IC65" s="22" t="s">
        <v>137</v>
      </c>
      <c r="ID65" s="22">
        <v>150</v>
      </c>
      <c r="IE65" s="23" t="s">
        <v>52</v>
      </c>
      <c r="IF65" s="23"/>
      <c r="IG65" s="23"/>
      <c r="IH65" s="23"/>
      <c r="II65" s="23"/>
    </row>
    <row r="66" spans="1:243" s="22" customFormat="1" ht="33" customHeight="1">
      <c r="A66" s="59">
        <v>7.05</v>
      </c>
      <c r="B66" s="60" t="s">
        <v>89</v>
      </c>
      <c r="C66" s="39" t="s">
        <v>138</v>
      </c>
      <c r="D66" s="67"/>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c r="AQ66" s="68"/>
      <c r="AR66" s="68"/>
      <c r="AS66" s="68"/>
      <c r="AT66" s="68"/>
      <c r="AU66" s="68"/>
      <c r="AV66" s="68"/>
      <c r="AW66" s="68"/>
      <c r="AX66" s="68"/>
      <c r="AY66" s="68"/>
      <c r="AZ66" s="68"/>
      <c r="BA66" s="68"/>
      <c r="BB66" s="68"/>
      <c r="BC66" s="69"/>
      <c r="IA66" s="22">
        <v>7.05</v>
      </c>
      <c r="IB66" s="22" t="s">
        <v>89</v>
      </c>
      <c r="IC66" s="22" t="s">
        <v>138</v>
      </c>
      <c r="IE66" s="23"/>
      <c r="IF66" s="23"/>
      <c r="IG66" s="23"/>
      <c r="IH66" s="23"/>
      <c r="II66" s="23"/>
    </row>
    <row r="67" spans="1:243" s="22" customFormat="1" ht="28.5">
      <c r="A67" s="59">
        <v>7.06</v>
      </c>
      <c r="B67" s="60" t="s">
        <v>77</v>
      </c>
      <c r="C67" s="39" t="s">
        <v>139</v>
      </c>
      <c r="D67" s="61">
        <v>150</v>
      </c>
      <c r="E67" s="62" t="s">
        <v>52</v>
      </c>
      <c r="F67" s="63">
        <v>76.41</v>
      </c>
      <c r="G67" s="40"/>
      <c r="H67" s="24"/>
      <c r="I67" s="47" t="s">
        <v>38</v>
      </c>
      <c r="J67" s="48">
        <f t="shared" si="4"/>
        <v>1</v>
      </c>
      <c r="K67" s="24" t="s">
        <v>39</v>
      </c>
      <c r="L67" s="24" t="s">
        <v>4</v>
      </c>
      <c r="M67" s="41"/>
      <c r="N67" s="24"/>
      <c r="O67" s="24"/>
      <c r="P67" s="46"/>
      <c r="Q67" s="24"/>
      <c r="R67" s="24"/>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53"/>
      <c r="BA67" s="42">
        <f t="shared" si="5"/>
        <v>11462</v>
      </c>
      <c r="BB67" s="54">
        <f t="shared" si="6"/>
        <v>11462</v>
      </c>
      <c r="BC67" s="50" t="str">
        <f t="shared" si="7"/>
        <v>INR  Eleven Thousand Four Hundred &amp; Sixty Two  Only</v>
      </c>
      <c r="IA67" s="22">
        <v>7.06</v>
      </c>
      <c r="IB67" s="22" t="s">
        <v>77</v>
      </c>
      <c r="IC67" s="22" t="s">
        <v>139</v>
      </c>
      <c r="ID67" s="22">
        <v>150</v>
      </c>
      <c r="IE67" s="23" t="s">
        <v>52</v>
      </c>
      <c r="IF67" s="23"/>
      <c r="IG67" s="23"/>
      <c r="IH67" s="23"/>
      <c r="II67" s="23"/>
    </row>
    <row r="68" spans="1:243" s="22" customFormat="1" ht="42.75">
      <c r="A68" s="63">
        <v>7.07</v>
      </c>
      <c r="B68" s="60" t="s">
        <v>207</v>
      </c>
      <c r="C68" s="39" t="s">
        <v>140</v>
      </c>
      <c r="D68" s="67"/>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8"/>
      <c r="AY68" s="68"/>
      <c r="AZ68" s="68"/>
      <c r="BA68" s="68"/>
      <c r="BB68" s="68"/>
      <c r="BC68" s="69"/>
      <c r="IA68" s="22">
        <v>7.07</v>
      </c>
      <c r="IB68" s="22" t="s">
        <v>207</v>
      </c>
      <c r="IC68" s="22" t="s">
        <v>140</v>
      </c>
      <c r="IE68" s="23"/>
      <c r="IF68" s="23"/>
      <c r="IG68" s="23"/>
      <c r="IH68" s="23"/>
      <c r="II68" s="23"/>
    </row>
    <row r="69" spans="1:243" s="22" customFormat="1" ht="57">
      <c r="A69" s="59">
        <v>7.08</v>
      </c>
      <c r="B69" s="64" t="s">
        <v>208</v>
      </c>
      <c r="C69" s="39" t="s">
        <v>141</v>
      </c>
      <c r="D69" s="61">
        <v>60</v>
      </c>
      <c r="E69" s="62" t="s">
        <v>52</v>
      </c>
      <c r="F69" s="63">
        <v>141.29</v>
      </c>
      <c r="G69" s="40"/>
      <c r="H69" s="24"/>
      <c r="I69" s="47" t="s">
        <v>38</v>
      </c>
      <c r="J69" s="48">
        <f t="shared" si="4"/>
        <v>1</v>
      </c>
      <c r="K69" s="24" t="s">
        <v>39</v>
      </c>
      <c r="L69" s="24" t="s">
        <v>4</v>
      </c>
      <c r="M69" s="41"/>
      <c r="N69" s="24"/>
      <c r="O69" s="24"/>
      <c r="P69" s="46"/>
      <c r="Q69" s="24"/>
      <c r="R69" s="24"/>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53"/>
      <c r="BA69" s="42">
        <f t="shared" si="5"/>
        <v>8477</v>
      </c>
      <c r="BB69" s="54">
        <f t="shared" si="6"/>
        <v>8477</v>
      </c>
      <c r="BC69" s="50" t="str">
        <f t="shared" si="7"/>
        <v>INR  Eight Thousand Four Hundred &amp; Seventy Seven  Only</v>
      </c>
      <c r="IA69" s="22">
        <v>7.08</v>
      </c>
      <c r="IB69" s="22" t="s">
        <v>208</v>
      </c>
      <c r="IC69" s="22" t="s">
        <v>141</v>
      </c>
      <c r="ID69" s="22">
        <v>60</v>
      </c>
      <c r="IE69" s="23" t="s">
        <v>52</v>
      </c>
      <c r="IF69" s="23"/>
      <c r="IG69" s="23"/>
      <c r="IH69" s="23"/>
      <c r="II69" s="23"/>
    </row>
    <row r="70" spans="1:243" s="22" customFormat="1" ht="85.5">
      <c r="A70" s="59">
        <v>7.09</v>
      </c>
      <c r="B70" s="64" t="s">
        <v>90</v>
      </c>
      <c r="C70" s="39" t="s">
        <v>142</v>
      </c>
      <c r="D70" s="61">
        <v>150</v>
      </c>
      <c r="E70" s="62" t="s">
        <v>52</v>
      </c>
      <c r="F70" s="63">
        <v>100.96</v>
      </c>
      <c r="G70" s="40"/>
      <c r="H70" s="24"/>
      <c r="I70" s="47" t="s">
        <v>38</v>
      </c>
      <c r="J70" s="48">
        <f t="shared" si="4"/>
        <v>1</v>
      </c>
      <c r="K70" s="24" t="s">
        <v>39</v>
      </c>
      <c r="L70" s="24" t="s">
        <v>4</v>
      </c>
      <c r="M70" s="41"/>
      <c r="N70" s="24"/>
      <c r="O70" s="24"/>
      <c r="P70" s="46"/>
      <c r="Q70" s="24"/>
      <c r="R70" s="24"/>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53"/>
      <c r="BA70" s="42">
        <f t="shared" si="5"/>
        <v>15144</v>
      </c>
      <c r="BB70" s="54">
        <f t="shared" si="6"/>
        <v>15144</v>
      </c>
      <c r="BC70" s="50" t="str">
        <f t="shared" si="7"/>
        <v>INR  Fifteen Thousand One Hundred &amp; Forty Four  Only</v>
      </c>
      <c r="IA70" s="22">
        <v>7.09</v>
      </c>
      <c r="IB70" s="22" t="s">
        <v>90</v>
      </c>
      <c r="IC70" s="22" t="s">
        <v>142</v>
      </c>
      <c r="ID70" s="22">
        <v>150</v>
      </c>
      <c r="IE70" s="23" t="s">
        <v>52</v>
      </c>
      <c r="IF70" s="23"/>
      <c r="IG70" s="23"/>
      <c r="IH70" s="23"/>
      <c r="II70" s="23"/>
    </row>
    <row r="71" spans="1:243" s="22" customFormat="1" ht="55.5" customHeight="1">
      <c r="A71" s="63">
        <v>8</v>
      </c>
      <c r="B71" s="60" t="s">
        <v>91</v>
      </c>
      <c r="C71" s="39" t="s">
        <v>143</v>
      </c>
      <c r="D71" s="67"/>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c r="AQ71" s="68"/>
      <c r="AR71" s="68"/>
      <c r="AS71" s="68"/>
      <c r="AT71" s="68"/>
      <c r="AU71" s="68"/>
      <c r="AV71" s="68"/>
      <c r="AW71" s="68"/>
      <c r="AX71" s="68"/>
      <c r="AY71" s="68"/>
      <c r="AZ71" s="68"/>
      <c r="BA71" s="68"/>
      <c r="BB71" s="68"/>
      <c r="BC71" s="69"/>
      <c r="IA71" s="22">
        <v>8</v>
      </c>
      <c r="IB71" s="22" t="s">
        <v>91</v>
      </c>
      <c r="IC71" s="22" t="s">
        <v>143</v>
      </c>
      <c r="IE71" s="23"/>
      <c r="IF71" s="23"/>
      <c r="IG71" s="23"/>
      <c r="IH71" s="23"/>
      <c r="II71" s="23"/>
    </row>
    <row r="72" spans="1:243" s="22" customFormat="1" ht="71.25">
      <c r="A72" s="59">
        <v>8.01</v>
      </c>
      <c r="B72" s="60" t="s">
        <v>172</v>
      </c>
      <c r="C72" s="39" t="s">
        <v>144</v>
      </c>
      <c r="D72" s="67"/>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8"/>
      <c r="AY72" s="68"/>
      <c r="AZ72" s="68"/>
      <c r="BA72" s="68"/>
      <c r="BB72" s="68"/>
      <c r="BC72" s="69"/>
      <c r="IA72" s="22">
        <v>8.01</v>
      </c>
      <c r="IB72" s="22" t="s">
        <v>172</v>
      </c>
      <c r="IC72" s="22" t="s">
        <v>144</v>
      </c>
      <c r="IE72" s="23"/>
      <c r="IF72" s="23"/>
      <c r="IG72" s="23"/>
      <c r="IH72" s="23"/>
      <c r="II72" s="23"/>
    </row>
    <row r="73" spans="1:243" s="22" customFormat="1" ht="28.5">
      <c r="A73" s="59">
        <v>8.02</v>
      </c>
      <c r="B73" s="60" t="s">
        <v>173</v>
      </c>
      <c r="C73" s="39" t="s">
        <v>145</v>
      </c>
      <c r="D73" s="61">
        <v>15</v>
      </c>
      <c r="E73" s="62" t="s">
        <v>64</v>
      </c>
      <c r="F73" s="63">
        <v>1523.41</v>
      </c>
      <c r="G73" s="40"/>
      <c r="H73" s="24"/>
      <c r="I73" s="47" t="s">
        <v>38</v>
      </c>
      <c r="J73" s="48">
        <f t="shared" si="4"/>
        <v>1</v>
      </c>
      <c r="K73" s="24" t="s">
        <v>39</v>
      </c>
      <c r="L73" s="24" t="s">
        <v>4</v>
      </c>
      <c r="M73" s="41"/>
      <c r="N73" s="24"/>
      <c r="O73" s="24"/>
      <c r="P73" s="46"/>
      <c r="Q73" s="24"/>
      <c r="R73" s="24"/>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53"/>
      <c r="BA73" s="42">
        <f t="shared" si="5"/>
        <v>22851</v>
      </c>
      <c r="BB73" s="54">
        <f t="shared" si="6"/>
        <v>22851</v>
      </c>
      <c r="BC73" s="50" t="str">
        <f t="shared" si="7"/>
        <v>INR  Twenty Two Thousand Eight Hundred &amp; Fifty One  Only</v>
      </c>
      <c r="IA73" s="22">
        <v>8.02</v>
      </c>
      <c r="IB73" s="22" t="s">
        <v>173</v>
      </c>
      <c r="IC73" s="22" t="s">
        <v>145</v>
      </c>
      <c r="ID73" s="22">
        <v>15</v>
      </c>
      <c r="IE73" s="23" t="s">
        <v>64</v>
      </c>
      <c r="IF73" s="23"/>
      <c r="IG73" s="23"/>
      <c r="IH73" s="23"/>
      <c r="II73" s="23"/>
    </row>
    <row r="74" spans="1:243" s="22" customFormat="1" ht="20.25" customHeight="1">
      <c r="A74" s="63">
        <v>8.03</v>
      </c>
      <c r="B74" s="60" t="s">
        <v>209</v>
      </c>
      <c r="C74" s="39" t="s">
        <v>146</v>
      </c>
      <c r="D74" s="67"/>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c r="AQ74" s="68"/>
      <c r="AR74" s="68"/>
      <c r="AS74" s="68"/>
      <c r="AT74" s="68"/>
      <c r="AU74" s="68"/>
      <c r="AV74" s="68"/>
      <c r="AW74" s="68"/>
      <c r="AX74" s="68"/>
      <c r="AY74" s="68"/>
      <c r="AZ74" s="68"/>
      <c r="BA74" s="68"/>
      <c r="BB74" s="68"/>
      <c r="BC74" s="69"/>
      <c r="IA74" s="22">
        <v>8.03</v>
      </c>
      <c r="IB74" s="22" t="s">
        <v>209</v>
      </c>
      <c r="IC74" s="22" t="s">
        <v>146</v>
      </c>
      <c r="IE74" s="23"/>
      <c r="IF74" s="23"/>
      <c r="IG74" s="23"/>
      <c r="IH74" s="23"/>
      <c r="II74" s="23"/>
    </row>
    <row r="75" spans="1:243" s="22" customFormat="1" ht="28.5">
      <c r="A75" s="59">
        <v>8.04</v>
      </c>
      <c r="B75" s="64" t="s">
        <v>210</v>
      </c>
      <c r="C75" s="39" t="s">
        <v>147</v>
      </c>
      <c r="D75" s="61">
        <v>1</v>
      </c>
      <c r="E75" s="62" t="s">
        <v>64</v>
      </c>
      <c r="F75" s="63">
        <v>1288.82</v>
      </c>
      <c r="G75" s="40"/>
      <c r="H75" s="24"/>
      <c r="I75" s="47" t="s">
        <v>38</v>
      </c>
      <c r="J75" s="48">
        <f t="shared" si="4"/>
        <v>1</v>
      </c>
      <c r="K75" s="24" t="s">
        <v>39</v>
      </c>
      <c r="L75" s="24" t="s">
        <v>4</v>
      </c>
      <c r="M75" s="41"/>
      <c r="N75" s="24"/>
      <c r="O75" s="24"/>
      <c r="P75" s="46"/>
      <c r="Q75" s="24"/>
      <c r="R75" s="24"/>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53"/>
      <c r="BA75" s="42">
        <f t="shared" si="5"/>
        <v>1289</v>
      </c>
      <c r="BB75" s="54">
        <f t="shared" si="6"/>
        <v>1289</v>
      </c>
      <c r="BC75" s="50" t="str">
        <f t="shared" si="7"/>
        <v>INR  One Thousand Two Hundred &amp; Eighty Nine  Only</v>
      </c>
      <c r="IA75" s="22">
        <v>8.04</v>
      </c>
      <c r="IB75" s="22" t="s">
        <v>210</v>
      </c>
      <c r="IC75" s="22" t="s">
        <v>147</v>
      </c>
      <c r="ID75" s="22">
        <v>1</v>
      </c>
      <c r="IE75" s="23" t="s">
        <v>64</v>
      </c>
      <c r="IF75" s="23"/>
      <c r="IG75" s="23"/>
      <c r="IH75" s="23"/>
      <c r="II75" s="23"/>
    </row>
    <row r="76" spans="1:243" s="22" customFormat="1" ht="76.5" customHeight="1">
      <c r="A76" s="59">
        <v>8.05</v>
      </c>
      <c r="B76" s="64" t="s">
        <v>211</v>
      </c>
      <c r="C76" s="39" t="s">
        <v>148</v>
      </c>
      <c r="D76" s="61">
        <v>80</v>
      </c>
      <c r="E76" s="62" t="s">
        <v>52</v>
      </c>
      <c r="F76" s="63">
        <v>166.85</v>
      </c>
      <c r="G76" s="40"/>
      <c r="H76" s="24"/>
      <c r="I76" s="47" t="s">
        <v>38</v>
      </c>
      <c r="J76" s="48">
        <f t="shared" si="4"/>
        <v>1</v>
      </c>
      <c r="K76" s="24" t="s">
        <v>39</v>
      </c>
      <c r="L76" s="24" t="s">
        <v>4</v>
      </c>
      <c r="M76" s="41"/>
      <c r="N76" s="24"/>
      <c r="O76" s="24"/>
      <c r="P76" s="46"/>
      <c r="Q76" s="24"/>
      <c r="R76" s="24"/>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53"/>
      <c r="BA76" s="42">
        <f t="shared" si="5"/>
        <v>13348</v>
      </c>
      <c r="BB76" s="54">
        <f t="shared" si="6"/>
        <v>13348</v>
      </c>
      <c r="BC76" s="50" t="str">
        <f t="shared" si="7"/>
        <v>INR  Thirteen Thousand Three Hundred &amp; Forty Eight  Only</v>
      </c>
      <c r="IA76" s="22">
        <v>8.05</v>
      </c>
      <c r="IB76" s="22" t="s">
        <v>211</v>
      </c>
      <c r="IC76" s="22" t="s">
        <v>148</v>
      </c>
      <c r="ID76" s="22">
        <v>80</v>
      </c>
      <c r="IE76" s="23" t="s">
        <v>52</v>
      </c>
      <c r="IF76" s="23"/>
      <c r="IG76" s="23"/>
      <c r="IH76" s="23"/>
      <c r="II76" s="23"/>
    </row>
    <row r="77" spans="1:243" s="22" customFormat="1" ht="71.25">
      <c r="A77" s="63">
        <v>8.06</v>
      </c>
      <c r="B77" s="60" t="s">
        <v>174</v>
      </c>
      <c r="C77" s="39" t="s">
        <v>149</v>
      </c>
      <c r="D77" s="61">
        <v>110</v>
      </c>
      <c r="E77" s="62" t="s">
        <v>52</v>
      </c>
      <c r="F77" s="63">
        <v>34.19</v>
      </c>
      <c r="G77" s="40"/>
      <c r="H77" s="24"/>
      <c r="I77" s="47" t="s">
        <v>38</v>
      </c>
      <c r="J77" s="48">
        <f t="shared" si="4"/>
        <v>1</v>
      </c>
      <c r="K77" s="24" t="s">
        <v>39</v>
      </c>
      <c r="L77" s="24" t="s">
        <v>4</v>
      </c>
      <c r="M77" s="41"/>
      <c r="N77" s="24"/>
      <c r="O77" s="24"/>
      <c r="P77" s="46"/>
      <c r="Q77" s="24"/>
      <c r="R77" s="24"/>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53"/>
      <c r="BA77" s="42">
        <f t="shared" si="5"/>
        <v>3761</v>
      </c>
      <c r="BB77" s="54">
        <f t="shared" si="6"/>
        <v>3761</v>
      </c>
      <c r="BC77" s="50" t="str">
        <f t="shared" si="7"/>
        <v>INR  Three Thousand Seven Hundred &amp; Sixty One  Only</v>
      </c>
      <c r="IA77" s="22">
        <v>8.06</v>
      </c>
      <c r="IB77" s="22" t="s">
        <v>174</v>
      </c>
      <c r="IC77" s="22" t="s">
        <v>149</v>
      </c>
      <c r="ID77" s="22">
        <v>110</v>
      </c>
      <c r="IE77" s="23" t="s">
        <v>52</v>
      </c>
      <c r="IF77" s="23"/>
      <c r="IG77" s="23"/>
      <c r="IH77" s="23"/>
      <c r="II77" s="23"/>
    </row>
    <row r="78" spans="1:243" s="22" customFormat="1" ht="128.25">
      <c r="A78" s="59">
        <v>8.07</v>
      </c>
      <c r="B78" s="60" t="s">
        <v>212</v>
      </c>
      <c r="C78" s="39" t="s">
        <v>150</v>
      </c>
      <c r="D78" s="61">
        <v>20</v>
      </c>
      <c r="E78" s="62" t="s">
        <v>64</v>
      </c>
      <c r="F78" s="63">
        <v>121.74</v>
      </c>
      <c r="G78" s="40"/>
      <c r="H78" s="24"/>
      <c r="I78" s="47" t="s">
        <v>38</v>
      </c>
      <c r="J78" s="48">
        <f aca="true" t="shared" si="8" ref="J78:J102">IF(I78="Less(-)",-1,1)</f>
        <v>1</v>
      </c>
      <c r="K78" s="24" t="s">
        <v>39</v>
      </c>
      <c r="L78" s="24" t="s">
        <v>4</v>
      </c>
      <c r="M78" s="41"/>
      <c r="N78" s="24"/>
      <c r="O78" s="24"/>
      <c r="P78" s="46"/>
      <c r="Q78" s="24"/>
      <c r="R78" s="24"/>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53"/>
      <c r="BA78" s="42">
        <f aca="true" t="shared" si="9" ref="BA78:BA102">ROUND(total_amount_ba($B$2,$D$2,D78,F78,J78,K78,M78),0)</f>
        <v>2435</v>
      </c>
      <c r="BB78" s="54">
        <f aca="true" t="shared" si="10" ref="BB78:BB102">BA78+SUM(N78:AZ78)</f>
        <v>2435</v>
      </c>
      <c r="BC78" s="50" t="str">
        <f aca="true" t="shared" si="11" ref="BC78:BC102">SpellNumber(L78,BB78)</f>
        <v>INR  Two Thousand Four Hundred &amp; Thirty Five  Only</v>
      </c>
      <c r="IA78" s="22">
        <v>8.07</v>
      </c>
      <c r="IB78" s="22" t="s">
        <v>212</v>
      </c>
      <c r="IC78" s="22" t="s">
        <v>150</v>
      </c>
      <c r="ID78" s="22">
        <v>20</v>
      </c>
      <c r="IE78" s="23" t="s">
        <v>64</v>
      </c>
      <c r="IF78" s="23"/>
      <c r="IG78" s="23"/>
      <c r="IH78" s="23"/>
      <c r="II78" s="23"/>
    </row>
    <row r="79" spans="1:243" s="22" customFormat="1" ht="15.75">
      <c r="A79" s="59">
        <v>9</v>
      </c>
      <c r="B79" s="60" t="s">
        <v>92</v>
      </c>
      <c r="C79" s="39" t="s">
        <v>151</v>
      </c>
      <c r="D79" s="67"/>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c r="AQ79" s="68"/>
      <c r="AR79" s="68"/>
      <c r="AS79" s="68"/>
      <c r="AT79" s="68"/>
      <c r="AU79" s="68"/>
      <c r="AV79" s="68"/>
      <c r="AW79" s="68"/>
      <c r="AX79" s="68"/>
      <c r="AY79" s="68"/>
      <c r="AZ79" s="68"/>
      <c r="BA79" s="68"/>
      <c r="BB79" s="68"/>
      <c r="BC79" s="69"/>
      <c r="IA79" s="22">
        <v>9</v>
      </c>
      <c r="IB79" s="22" t="s">
        <v>92</v>
      </c>
      <c r="IC79" s="22" t="s">
        <v>151</v>
      </c>
      <c r="IE79" s="23"/>
      <c r="IF79" s="23"/>
      <c r="IG79" s="23"/>
      <c r="IH79" s="23"/>
      <c r="II79" s="23"/>
    </row>
    <row r="80" spans="1:243" s="22" customFormat="1" ht="42" customHeight="1">
      <c r="A80" s="63">
        <v>9.01</v>
      </c>
      <c r="B80" s="60" t="s">
        <v>175</v>
      </c>
      <c r="C80" s="39" t="s">
        <v>152</v>
      </c>
      <c r="D80" s="67"/>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c r="AQ80" s="68"/>
      <c r="AR80" s="68"/>
      <c r="AS80" s="68"/>
      <c r="AT80" s="68"/>
      <c r="AU80" s="68"/>
      <c r="AV80" s="68"/>
      <c r="AW80" s="68"/>
      <c r="AX80" s="68"/>
      <c r="AY80" s="68"/>
      <c r="AZ80" s="68"/>
      <c r="BA80" s="68"/>
      <c r="BB80" s="68"/>
      <c r="BC80" s="69"/>
      <c r="IA80" s="22">
        <v>9.01</v>
      </c>
      <c r="IB80" s="22" t="s">
        <v>175</v>
      </c>
      <c r="IC80" s="22" t="s">
        <v>152</v>
      </c>
      <c r="IE80" s="23"/>
      <c r="IF80" s="23"/>
      <c r="IG80" s="23"/>
      <c r="IH80" s="23"/>
      <c r="II80" s="23"/>
    </row>
    <row r="81" spans="1:243" s="22" customFormat="1" ht="28.5">
      <c r="A81" s="59">
        <v>9.02</v>
      </c>
      <c r="B81" s="64" t="s">
        <v>176</v>
      </c>
      <c r="C81" s="39" t="s">
        <v>153</v>
      </c>
      <c r="D81" s="61">
        <v>20</v>
      </c>
      <c r="E81" s="62" t="s">
        <v>65</v>
      </c>
      <c r="F81" s="63">
        <v>286.93</v>
      </c>
      <c r="G81" s="40"/>
      <c r="H81" s="24"/>
      <c r="I81" s="47" t="s">
        <v>38</v>
      </c>
      <c r="J81" s="48">
        <f t="shared" si="8"/>
        <v>1</v>
      </c>
      <c r="K81" s="24" t="s">
        <v>39</v>
      </c>
      <c r="L81" s="24" t="s">
        <v>4</v>
      </c>
      <c r="M81" s="41"/>
      <c r="N81" s="24"/>
      <c r="O81" s="24"/>
      <c r="P81" s="46"/>
      <c r="Q81" s="24"/>
      <c r="R81" s="24"/>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53"/>
      <c r="BA81" s="42">
        <f t="shared" si="9"/>
        <v>5739</v>
      </c>
      <c r="BB81" s="54">
        <f t="shared" si="10"/>
        <v>5739</v>
      </c>
      <c r="BC81" s="50" t="str">
        <f t="shared" si="11"/>
        <v>INR  Five Thousand Seven Hundred &amp; Thirty Nine  Only</v>
      </c>
      <c r="IA81" s="22">
        <v>9.02</v>
      </c>
      <c r="IB81" s="22" t="s">
        <v>176</v>
      </c>
      <c r="IC81" s="22" t="s">
        <v>153</v>
      </c>
      <c r="ID81" s="22">
        <v>20</v>
      </c>
      <c r="IE81" s="23" t="s">
        <v>65</v>
      </c>
      <c r="IF81" s="23"/>
      <c r="IG81" s="23"/>
      <c r="IH81" s="23"/>
      <c r="II81" s="23"/>
    </row>
    <row r="82" spans="1:243" s="22" customFormat="1" ht="60" customHeight="1">
      <c r="A82" s="59">
        <v>9.03</v>
      </c>
      <c r="B82" s="64" t="s">
        <v>213</v>
      </c>
      <c r="C82" s="39" t="s">
        <v>154</v>
      </c>
      <c r="D82" s="61">
        <v>25</v>
      </c>
      <c r="E82" s="62" t="s">
        <v>74</v>
      </c>
      <c r="F82" s="63">
        <v>135.16</v>
      </c>
      <c r="G82" s="40"/>
      <c r="H82" s="24"/>
      <c r="I82" s="47" t="s">
        <v>38</v>
      </c>
      <c r="J82" s="48">
        <f t="shared" si="8"/>
        <v>1</v>
      </c>
      <c r="K82" s="24" t="s">
        <v>39</v>
      </c>
      <c r="L82" s="24" t="s">
        <v>4</v>
      </c>
      <c r="M82" s="41"/>
      <c r="N82" s="24"/>
      <c r="O82" s="24"/>
      <c r="P82" s="46"/>
      <c r="Q82" s="24"/>
      <c r="R82" s="24"/>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53"/>
      <c r="BA82" s="42">
        <f t="shared" si="9"/>
        <v>3379</v>
      </c>
      <c r="BB82" s="54">
        <f t="shared" si="10"/>
        <v>3379</v>
      </c>
      <c r="BC82" s="50" t="str">
        <f t="shared" si="11"/>
        <v>INR  Three Thousand Three Hundred &amp; Seventy Nine  Only</v>
      </c>
      <c r="IA82" s="22">
        <v>9.03</v>
      </c>
      <c r="IB82" s="22" t="s">
        <v>213</v>
      </c>
      <c r="IC82" s="22" t="s">
        <v>154</v>
      </c>
      <c r="ID82" s="22">
        <v>25</v>
      </c>
      <c r="IE82" s="23" t="s">
        <v>74</v>
      </c>
      <c r="IF82" s="23"/>
      <c r="IG82" s="23"/>
      <c r="IH82" s="23"/>
      <c r="II82" s="23"/>
    </row>
    <row r="83" spans="1:243" s="22" customFormat="1" ht="21" customHeight="1">
      <c r="A83" s="63">
        <v>10</v>
      </c>
      <c r="B83" s="60" t="s">
        <v>214</v>
      </c>
      <c r="C83" s="39" t="s">
        <v>155</v>
      </c>
      <c r="D83" s="67"/>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9"/>
      <c r="IA83" s="22">
        <v>10</v>
      </c>
      <c r="IB83" s="22" t="s">
        <v>214</v>
      </c>
      <c r="IC83" s="22" t="s">
        <v>155</v>
      </c>
      <c r="IE83" s="23"/>
      <c r="IF83" s="23"/>
      <c r="IG83" s="23"/>
      <c r="IH83" s="23"/>
      <c r="II83" s="23"/>
    </row>
    <row r="84" spans="1:243" s="22" customFormat="1" ht="274.5" customHeight="1">
      <c r="A84" s="59">
        <v>10.01</v>
      </c>
      <c r="B84" s="60" t="s">
        <v>215</v>
      </c>
      <c r="C84" s="39" t="s">
        <v>156</v>
      </c>
      <c r="D84" s="67"/>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68"/>
      <c r="AW84" s="68"/>
      <c r="AX84" s="68"/>
      <c r="AY84" s="68"/>
      <c r="AZ84" s="68"/>
      <c r="BA84" s="68"/>
      <c r="BB84" s="68"/>
      <c r="BC84" s="69"/>
      <c r="IA84" s="22">
        <v>10.01</v>
      </c>
      <c r="IB84" s="22" t="s">
        <v>215</v>
      </c>
      <c r="IC84" s="22" t="s">
        <v>156</v>
      </c>
      <c r="IE84" s="23"/>
      <c r="IF84" s="23"/>
      <c r="IG84" s="23"/>
      <c r="IH84" s="23"/>
      <c r="II84" s="23"/>
    </row>
    <row r="85" spans="1:243" s="22" customFormat="1" ht="19.5" customHeight="1">
      <c r="A85" s="59">
        <v>10.02</v>
      </c>
      <c r="B85" s="60" t="s">
        <v>216</v>
      </c>
      <c r="C85" s="39" t="s">
        <v>157</v>
      </c>
      <c r="D85" s="67"/>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c r="AQ85" s="68"/>
      <c r="AR85" s="68"/>
      <c r="AS85" s="68"/>
      <c r="AT85" s="68"/>
      <c r="AU85" s="68"/>
      <c r="AV85" s="68"/>
      <c r="AW85" s="68"/>
      <c r="AX85" s="68"/>
      <c r="AY85" s="68"/>
      <c r="AZ85" s="68"/>
      <c r="BA85" s="68"/>
      <c r="BB85" s="68"/>
      <c r="BC85" s="69"/>
      <c r="IA85" s="22">
        <v>10.02</v>
      </c>
      <c r="IB85" s="22" t="s">
        <v>216</v>
      </c>
      <c r="IC85" s="22" t="s">
        <v>157</v>
      </c>
      <c r="IE85" s="23"/>
      <c r="IF85" s="23"/>
      <c r="IG85" s="23"/>
      <c r="IH85" s="23"/>
      <c r="II85" s="23"/>
    </row>
    <row r="86" spans="1:243" s="22" customFormat="1" ht="63" customHeight="1">
      <c r="A86" s="63">
        <v>10.03</v>
      </c>
      <c r="B86" s="60" t="s">
        <v>217</v>
      </c>
      <c r="C86" s="39" t="s">
        <v>158</v>
      </c>
      <c r="D86" s="61">
        <v>35</v>
      </c>
      <c r="E86" s="62" t="s">
        <v>66</v>
      </c>
      <c r="F86" s="63">
        <v>371.72</v>
      </c>
      <c r="G86" s="40"/>
      <c r="H86" s="24"/>
      <c r="I86" s="47" t="s">
        <v>38</v>
      </c>
      <c r="J86" s="48">
        <f t="shared" si="8"/>
        <v>1</v>
      </c>
      <c r="K86" s="24" t="s">
        <v>39</v>
      </c>
      <c r="L86" s="24" t="s">
        <v>4</v>
      </c>
      <c r="M86" s="41"/>
      <c r="N86" s="24"/>
      <c r="O86" s="24"/>
      <c r="P86" s="46"/>
      <c r="Q86" s="24"/>
      <c r="R86" s="24"/>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53"/>
      <c r="BA86" s="42">
        <f t="shared" si="9"/>
        <v>13010</v>
      </c>
      <c r="BB86" s="54">
        <f t="shared" si="10"/>
        <v>13010</v>
      </c>
      <c r="BC86" s="50" t="str">
        <f t="shared" si="11"/>
        <v>INR  Thirteen Thousand  &amp;Ten  Only</v>
      </c>
      <c r="IA86" s="22">
        <v>10.03</v>
      </c>
      <c r="IB86" s="22" t="s">
        <v>217</v>
      </c>
      <c r="IC86" s="22" t="s">
        <v>158</v>
      </c>
      <c r="ID86" s="22">
        <v>35</v>
      </c>
      <c r="IE86" s="23" t="s">
        <v>66</v>
      </c>
      <c r="IF86" s="23"/>
      <c r="IG86" s="23"/>
      <c r="IH86" s="23"/>
      <c r="II86" s="23"/>
    </row>
    <row r="87" spans="1:243" s="22" customFormat="1" ht="114">
      <c r="A87" s="59">
        <v>10.04</v>
      </c>
      <c r="B87" s="64" t="s">
        <v>218</v>
      </c>
      <c r="C87" s="39" t="s">
        <v>159</v>
      </c>
      <c r="D87" s="67"/>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c r="AV87" s="68"/>
      <c r="AW87" s="68"/>
      <c r="AX87" s="68"/>
      <c r="AY87" s="68"/>
      <c r="AZ87" s="68"/>
      <c r="BA87" s="68"/>
      <c r="BB87" s="68"/>
      <c r="BC87" s="69"/>
      <c r="IA87" s="22">
        <v>10.04</v>
      </c>
      <c r="IB87" s="22" t="s">
        <v>218</v>
      </c>
      <c r="IC87" s="22" t="s">
        <v>159</v>
      </c>
      <c r="IE87" s="23"/>
      <c r="IF87" s="23"/>
      <c r="IG87" s="23"/>
      <c r="IH87" s="23"/>
      <c r="II87" s="23"/>
    </row>
    <row r="88" spans="1:243" s="22" customFormat="1" ht="71.25">
      <c r="A88" s="59">
        <v>10.05</v>
      </c>
      <c r="B88" s="64" t="s">
        <v>217</v>
      </c>
      <c r="C88" s="39" t="s">
        <v>160</v>
      </c>
      <c r="D88" s="61">
        <v>20</v>
      </c>
      <c r="E88" s="62" t="s">
        <v>66</v>
      </c>
      <c r="F88" s="63">
        <v>450.15</v>
      </c>
      <c r="G88" s="40"/>
      <c r="H88" s="24"/>
      <c r="I88" s="47" t="s">
        <v>38</v>
      </c>
      <c r="J88" s="48">
        <f t="shared" si="8"/>
        <v>1</v>
      </c>
      <c r="K88" s="24" t="s">
        <v>39</v>
      </c>
      <c r="L88" s="24" t="s">
        <v>4</v>
      </c>
      <c r="M88" s="41"/>
      <c r="N88" s="24"/>
      <c r="O88" s="24"/>
      <c r="P88" s="46"/>
      <c r="Q88" s="24"/>
      <c r="R88" s="24"/>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53"/>
      <c r="BA88" s="42">
        <f t="shared" si="9"/>
        <v>9003</v>
      </c>
      <c r="BB88" s="54">
        <f t="shared" si="10"/>
        <v>9003</v>
      </c>
      <c r="BC88" s="50" t="str">
        <f t="shared" si="11"/>
        <v>INR  Nine Thousand  &amp;Three  Only</v>
      </c>
      <c r="IA88" s="22">
        <v>10.05</v>
      </c>
      <c r="IB88" s="22" t="s">
        <v>217</v>
      </c>
      <c r="IC88" s="22" t="s">
        <v>160</v>
      </c>
      <c r="ID88" s="22">
        <v>20</v>
      </c>
      <c r="IE88" s="23" t="s">
        <v>66</v>
      </c>
      <c r="IF88" s="23"/>
      <c r="IG88" s="23"/>
      <c r="IH88" s="23"/>
      <c r="II88" s="23"/>
    </row>
    <row r="89" spans="1:243" s="22" customFormat="1" ht="128.25">
      <c r="A89" s="63">
        <v>10.06</v>
      </c>
      <c r="B89" s="60" t="s">
        <v>219</v>
      </c>
      <c r="C89" s="39" t="s">
        <v>161</v>
      </c>
      <c r="D89" s="67"/>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AS89" s="68"/>
      <c r="AT89" s="68"/>
      <c r="AU89" s="68"/>
      <c r="AV89" s="68"/>
      <c r="AW89" s="68"/>
      <c r="AX89" s="68"/>
      <c r="AY89" s="68"/>
      <c r="AZ89" s="68"/>
      <c r="BA89" s="68"/>
      <c r="BB89" s="68"/>
      <c r="BC89" s="69"/>
      <c r="IA89" s="22">
        <v>10.06</v>
      </c>
      <c r="IB89" s="22" t="s">
        <v>219</v>
      </c>
      <c r="IC89" s="22" t="s">
        <v>161</v>
      </c>
      <c r="IE89" s="23"/>
      <c r="IF89" s="23"/>
      <c r="IG89" s="23"/>
      <c r="IH89" s="23"/>
      <c r="II89" s="23"/>
    </row>
    <row r="90" spans="1:243" s="22" customFormat="1" ht="15.75" customHeight="1">
      <c r="A90" s="59">
        <v>10.07</v>
      </c>
      <c r="B90" s="60" t="s">
        <v>220</v>
      </c>
      <c r="C90" s="39" t="s">
        <v>162</v>
      </c>
      <c r="D90" s="61">
        <v>6</v>
      </c>
      <c r="E90" s="62" t="s">
        <v>52</v>
      </c>
      <c r="F90" s="63">
        <v>1136.69</v>
      </c>
      <c r="G90" s="40"/>
      <c r="H90" s="24"/>
      <c r="I90" s="47" t="s">
        <v>38</v>
      </c>
      <c r="J90" s="48">
        <f t="shared" si="8"/>
        <v>1</v>
      </c>
      <c r="K90" s="24" t="s">
        <v>39</v>
      </c>
      <c r="L90" s="24" t="s">
        <v>4</v>
      </c>
      <c r="M90" s="41"/>
      <c r="N90" s="24"/>
      <c r="O90" s="24"/>
      <c r="P90" s="46"/>
      <c r="Q90" s="24"/>
      <c r="R90" s="24"/>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53"/>
      <c r="BA90" s="42">
        <f t="shared" si="9"/>
        <v>6820</v>
      </c>
      <c r="BB90" s="54">
        <f t="shared" si="10"/>
        <v>6820</v>
      </c>
      <c r="BC90" s="50" t="str">
        <f t="shared" si="11"/>
        <v>INR  Six Thousand Eight Hundred &amp; Twenty  Only</v>
      </c>
      <c r="IA90" s="22">
        <v>10.07</v>
      </c>
      <c r="IB90" s="22" t="s">
        <v>220</v>
      </c>
      <c r="IC90" s="22" t="s">
        <v>162</v>
      </c>
      <c r="ID90" s="22">
        <v>6</v>
      </c>
      <c r="IE90" s="23" t="s">
        <v>52</v>
      </c>
      <c r="IF90" s="23"/>
      <c r="IG90" s="23"/>
      <c r="IH90" s="23"/>
      <c r="II90" s="23"/>
    </row>
    <row r="91" spans="1:243" s="22" customFormat="1" ht="99.75">
      <c r="A91" s="59">
        <v>10.08</v>
      </c>
      <c r="B91" s="60" t="s">
        <v>221</v>
      </c>
      <c r="C91" s="39" t="s">
        <v>163</v>
      </c>
      <c r="D91" s="67"/>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68"/>
      <c r="AU91" s="68"/>
      <c r="AV91" s="68"/>
      <c r="AW91" s="68"/>
      <c r="AX91" s="68"/>
      <c r="AY91" s="68"/>
      <c r="AZ91" s="68"/>
      <c r="BA91" s="68"/>
      <c r="BB91" s="68"/>
      <c r="BC91" s="69"/>
      <c r="IA91" s="22">
        <v>10.08</v>
      </c>
      <c r="IB91" s="22" t="s">
        <v>221</v>
      </c>
      <c r="IC91" s="22" t="s">
        <v>163</v>
      </c>
      <c r="IE91" s="23"/>
      <c r="IF91" s="23"/>
      <c r="IG91" s="23"/>
      <c r="IH91" s="23"/>
      <c r="II91" s="23"/>
    </row>
    <row r="92" spans="1:243" s="22" customFormat="1" ht="28.5">
      <c r="A92" s="63">
        <v>10.09</v>
      </c>
      <c r="B92" s="60" t="s">
        <v>222</v>
      </c>
      <c r="C92" s="39" t="s">
        <v>164</v>
      </c>
      <c r="D92" s="61">
        <v>16</v>
      </c>
      <c r="E92" s="62" t="s">
        <v>65</v>
      </c>
      <c r="F92" s="63">
        <v>251.2</v>
      </c>
      <c r="G92" s="40"/>
      <c r="H92" s="24"/>
      <c r="I92" s="47" t="s">
        <v>38</v>
      </c>
      <c r="J92" s="48">
        <f t="shared" si="8"/>
        <v>1</v>
      </c>
      <c r="K92" s="24" t="s">
        <v>39</v>
      </c>
      <c r="L92" s="24" t="s">
        <v>4</v>
      </c>
      <c r="M92" s="41"/>
      <c r="N92" s="24"/>
      <c r="O92" s="24"/>
      <c r="P92" s="46"/>
      <c r="Q92" s="24"/>
      <c r="R92" s="24"/>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53"/>
      <c r="BA92" s="42">
        <f t="shared" si="9"/>
        <v>4019</v>
      </c>
      <c r="BB92" s="54">
        <f t="shared" si="10"/>
        <v>4019</v>
      </c>
      <c r="BC92" s="50" t="str">
        <f t="shared" si="11"/>
        <v>INR  Four Thousand  &amp;Nineteen  Only</v>
      </c>
      <c r="IA92" s="22">
        <v>10.09</v>
      </c>
      <c r="IB92" s="22" t="s">
        <v>222</v>
      </c>
      <c r="IC92" s="22" t="s">
        <v>164</v>
      </c>
      <c r="ID92" s="22">
        <v>16</v>
      </c>
      <c r="IE92" s="23" t="s">
        <v>65</v>
      </c>
      <c r="IF92" s="23"/>
      <c r="IG92" s="23"/>
      <c r="IH92" s="23"/>
      <c r="II92" s="23"/>
    </row>
    <row r="93" spans="1:243" s="22" customFormat="1" ht="15.75">
      <c r="A93" s="59">
        <v>11</v>
      </c>
      <c r="B93" s="64" t="s">
        <v>177</v>
      </c>
      <c r="C93" s="39" t="s">
        <v>165</v>
      </c>
      <c r="D93" s="67"/>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9"/>
      <c r="IA93" s="22">
        <v>11</v>
      </c>
      <c r="IB93" s="22" t="s">
        <v>177</v>
      </c>
      <c r="IC93" s="22" t="s">
        <v>165</v>
      </c>
      <c r="IE93" s="23"/>
      <c r="IF93" s="23"/>
      <c r="IG93" s="23"/>
      <c r="IH93" s="23"/>
      <c r="II93" s="23"/>
    </row>
    <row r="94" spans="1:243" s="22" customFormat="1" ht="28.5">
      <c r="A94" s="59">
        <v>11.01</v>
      </c>
      <c r="B94" s="64" t="s">
        <v>223</v>
      </c>
      <c r="C94" s="39" t="s">
        <v>166</v>
      </c>
      <c r="D94" s="67"/>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c r="AQ94" s="68"/>
      <c r="AR94" s="68"/>
      <c r="AS94" s="68"/>
      <c r="AT94" s="68"/>
      <c r="AU94" s="68"/>
      <c r="AV94" s="68"/>
      <c r="AW94" s="68"/>
      <c r="AX94" s="68"/>
      <c r="AY94" s="68"/>
      <c r="AZ94" s="68"/>
      <c r="BA94" s="68"/>
      <c r="BB94" s="68"/>
      <c r="BC94" s="69"/>
      <c r="IA94" s="22">
        <v>11.01</v>
      </c>
      <c r="IB94" s="22" t="s">
        <v>223</v>
      </c>
      <c r="IC94" s="22" t="s">
        <v>166</v>
      </c>
      <c r="IE94" s="23"/>
      <c r="IF94" s="23"/>
      <c r="IG94" s="23"/>
      <c r="IH94" s="23"/>
      <c r="II94" s="23"/>
    </row>
    <row r="95" spans="1:243" s="22" customFormat="1" ht="28.5" customHeight="1">
      <c r="A95" s="63">
        <v>11.02</v>
      </c>
      <c r="B95" s="60" t="s">
        <v>224</v>
      </c>
      <c r="C95" s="39" t="s">
        <v>167</v>
      </c>
      <c r="D95" s="61">
        <v>5</v>
      </c>
      <c r="E95" s="62" t="s">
        <v>64</v>
      </c>
      <c r="F95" s="63">
        <v>6071.59</v>
      </c>
      <c r="G95" s="40"/>
      <c r="H95" s="24"/>
      <c r="I95" s="47" t="s">
        <v>38</v>
      </c>
      <c r="J95" s="48">
        <f t="shared" si="8"/>
        <v>1</v>
      </c>
      <c r="K95" s="24" t="s">
        <v>39</v>
      </c>
      <c r="L95" s="24" t="s">
        <v>4</v>
      </c>
      <c r="M95" s="41"/>
      <c r="N95" s="24"/>
      <c r="O95" s="24"/>
      <c r="P95" s="46"/>
      <c r="Q95" s="24"/>
      <c r="R95" s="24"/>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53"/>
      <c r="BA95" s="42">
        <f t="shared" si="9"/>
        <v>30358</v>
      </c>
      <c r="BB95" s="54">
        <f t="shared" si="10"/>
        <v>30358</v>
      </c>
      <c r="BC95" s="50" t="str">
        <f t="shared" si="11"/>
        <v>INR  Thirty Thousand Three Hundred &amp; Fifty Eight  Only</v>
      </c>
      <c r="IA95" s="22">
        <v>11.02</v>
      </c>
      <c r="IB95" s="65" t="s">
        <v>224</v>
      </c>
      <c r="IC95" s="22" t="s">
        <v>167</v>
      </c>
      <c r="ID95" s="22">
        <v>5</v>
      </c>
      <c r="IE95" s="23" t="s">
        <v>64</v>
      </c>
      <c r="IF95" s="23"/>
      <c r="IG95" s="23"/>
      <c r="IH95" s="23"/>
      <c r="II95" s="23"/>
    </row>
    <row r="96" spans="1:237" ht="15.75">
      <c r="A96" s="59">
        <v>12</v>
      </c>
      <c r="B96" s="60" t="s">
        <v>225</v>
      </c>
      <c r="C96" s="39" t="s">
        <v>235</v>
      </c>
      <c r="D96" s="67"/>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c r="AP96" s="68"/>
      <c r="AQ96" s="68"/>
      <c r="AR96" s="68"/>
      <c r="AS96" s="68"/>
      <c r="AT96" s="68"/>
      <c r="AU96" s="68"/>
      <c r="AV96" s="68"/>
      <c r="AW96" s="68"/>
      <c r="AX96" s="68"/>
      <c r="AY96" s="68"/>
      <c r="AZ96" s="68"/>
      <c r="BA96" s="68"/>
      <c r="BB96" s="68"/>
      <c r="BC96" s="69"/>
      <c r="IA96" s="1">
        <v>12</v>
      </c>
      <c r="IB96" s="1" t="s">
        <v>225</v>
      </c>
      <c r="IC96" s="1" t="s">
        <v>235</v>
      </c>
    </row>
    <row r="97" spans="1:239" ht="75.75" customHeight="1">
      <c r="A97" s="59">
        <v>12.01</v>
      </c>
      <c r="B97" s="60" t="s">
        <v>226</v>
      </c>
      <c r="C97" s="39" t="s">
        <v>236</v>
      </c>
      <c r="D97" s="61">
        <v>71</v>
      </c>
      <c r="E97" s="62" t="s">
        <v>93</v>
      </c>
      <c r="F97" s="63">
        <v>157.82</v>
      </c>
      <c r="G97" s="40"/>
      <c r="H97" s="24"/>
      <c r="I97" s="47" t="s">
        <v>38</v>
      </c>
      <c r="J97" s="48">
        <f t="shared" si="8"/>
        <v>1</v>
      </c>
      <c r="K97" s="24" t="s">
        <v>39</v>
      </c>
      <c r="L97" s="24" t="s">
        <v>4</v>
      </c>
      <c r="M97" s="41"/>
      <c r="N97" s="24"/>
      <c r="O97" s="24"/>
      <c r="P97" s="46"/>
      <c r="Q97" s="24"/>
      <c r="R97" s="24"/>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6"/>
      <c r="AZ97" s="53"/>
      <c r="BA97" s="42">
        <f t="shared" si="9"/>
        <v>11205</v>
      </c>
      <c r="BB97" s="54">
        <f t="shared" si="10"/>
        <v>11205</v>
      </c>
      <c r="BC97" s="50" t="str">
        <f t="shared" si="11"/>
        <v>INR  Eleven Thousand Two Hundred &amp; Five  Only</v>
      </c>
      <c r="IA97" s="1">
        <v>12.01</v>
      </c>
      <c r="IB97" s="66" t="s">
        <v>226</v>
      </c>
      <c r="IC97" s="1" t="s">
        <v>236</v>
      </c>
      <c r="ID97" s="1">
        <v>71</v>
      </c>
      <c r="IE97" s="3" t="s">
        <v>93</v>
      </c>
    </row>
    <row r="98" spans="1:239" ht="75" customHeight="1">
      <c r="A98" s="63">
        <v>12.02</v>
      </c>
      <c r="B98" s="60" t="s">
        <v>227</v>
      </c>
      <c r="C98" s="39" t="s">
        <v>237</v>
      </c>
      <c r="D98" s="61">
        <v>71</v>
      </c>
      <c r="E98" s="62" t="s">
        <v>52</v>
      </c>
      <c r="F98" s="63">
        <v>624.28</v>
      </c>
      <c r="G98" s="40"/>
      <c r="H98" s="24"/>
      <c r="I98" s="47" t="s">
        <v>38</v>
      </c>
      <c r="J98" s="48">
        <f t="shared" si="8"/>
        <v>1</v>
      </c>
      <c r="K98" s="24" t="s">
        <v>39</v>
      </c>
      <c r="L98" s="24" t="s">
        <v>4</v>
      </c>
      <c r="M98" s="41"/>
      <c r="N98" s="24"/>
      <c r="O98" s="24"/>
      <c r="P98" s="46"/>
      <c r="Q98" s="24"/>
      <c r="R98" s="24"/>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53"/>
      <c r="BA98" s="42">
        <f t="shared" si="9"/>
        <v>44324</v>
      </c>
      <c r="BB98" s="54">
        <f t="shared" si="10"/>
        <v>44324</v>
      </c>
      <c r="BC98" s="50" t="str">
        <f t="shared" si="11"/>
        <v>INR  Forty Four Thousand Three Hundred &amp; Twenty Four  Only</v>
      </c>
      <c r="IA98" s="1">
        <v>12.02</v>
      </c>
      <c r="IB98" s="1" t="s">
        <v>227</v>
      </c>
      <c r="IC98" s="1" t="s">
        <v>237</v>
      </c>
      <c r="ID98" s="1">
        <v>71</v>
      </c>
      <c r="IE98" s="3" t="s">
        <v>52</v>
      </c>
    </row>
    <row r="99" spans="1:239" ht="409.5">
      <c r="A99" s="59">
        <v>12.03</v>
      </c>
      <c r="B99" s="64" t="s">
        <v>228</v>
      </c>
      <c r="C99" s="39" t="s">
        <v>238</v>
      </c>
      <c r="D99" s="61">
        <v>82</v>
      </c>
      <c r="E99" s="62" t="s">
        <v>93</v>
      </c>
      <c r="F99" s="63">
        <v>4029.87</v>
      </c>
      <c r="G99" s="40"/>
      <c r="H99" s="24"/>
      <c r="I99" s="47" t="s">
        <v>38</v>
      </c>
      <c r="J99" s="48">
        <f t="shared" si="8"/>
        <v>1</v>
      </c>
      <c r="K99" s="24" t="s">
        <v>39</v>
      </c>
      <c r="L99" s="24" t="s">
        <v>4</v>
      </c>
      <c r="M99" s="41"/>
      <c r="N99" s="24"/>
      <c r="O99" s="24"/>
      <c r="P99" s="46"/>
      <c r="Q99" s="24"/>
      <c r="R99" s="24"/>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53"/>
      <c r="BA99" s="42">
        <f t="shared" si="9"/>
        <v>330449</v>
      </c>
      <c r="BB99" s="54">
        <f t="shared" si="10"/>
        <v>330449</v>
      </c>
      <c r="BC99" s="50" t="str">
        <f t="shared" si="11"/>
        <v>INR  Three Lakh Thirty Thousand Four Hundred &amp; Forty Nine  Only</v>
      </c>
      <c r="IA99" s="1">
        <v>12.03</v>
      </c>
      <c r="IB99" s="66" t="s">
        <v>228</v>
      </c>
      <c r="IC99" s="1" t="s">
        <v>238</v>
      </c>
      <c r="ID99" s="1">
        <v>82</v>
      </c>
      <c r="IE99" s="3" t="s">
        <v>93</v>
      </c>
    </row>
    <row r="100" spans="1:239" ht="173.25" customHeight="1">
      <c r="A100" s="59">
        <v>12.04</v>
      </c>
      <c r="B100" s="64" t="s">
        <v>229</v>
      </c>
      <c r="C100" s="39" t="s">
        <v>239</v>
      </c>
      <c r="D100" s="61">
        <v>25</v>
      </c>
      <c r="E100" s="62" t="s">
        <v>232</v>
      </c>
      <c r="F100" s="63">
        <v>479.17</v>
      </c>
      <c r="G100" s="40"/>
      <c r="H100" s="24"/>
      <c r="I100" s="47" t="s">
        <v>38</v>
      </c>
      <c r="J100" s="48">
        <f t="shared" si="8"/>
        <v>1</v>
      </c>
      <c r="K100" s="24" t="s">
        <v>39</v>
      </c>
      <c r="L100" s="24" t="s">
        <v>4</v>
      </c>
      <c r="M100" s="41"/>
      <c r="N100" s="24"/>
      <c r="O100" s="24"/>
      <c r="P100" s="46"/>
      <c r="Q100" s="24"/>
      <c r="R100" s="24"/>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c r="AZ100" s="53"/>
      <c r="BA100" s="42">
        <f t="shared" si="9"/>
        <v>11979</v>
      </c>
      <c r="BB100" s="54">
        <f t="shared" si="10"/>
        <v>11979</v>
      </c>
      <c r="BC100" s="50" t="str">
        <f t="shared" si="11"/>
        <v>INR  Eleven Thousand Nine Hundred &amp; Seventy Nine  Only</v>
      </c>
      <c r="IA100" s="1">
        <v>12.04</v>
      </c>
      <c r="IB100" s="66" t="s">
        <v>229</v>
      </c>
      <c r="IC100" s="1" t="s">
        <v>239</v>
      </c>
      <c r="ID100" s="1">
        <v>25</v>
      </c>
      <c r="IE100" s="3" t="s">
        <v>232</v>
      </c>
    </row>
    <row r="101" spans="1:239" ht="181.5" customHeight="1">
      <c r="A101" s="63">
        <v>12.05</v>
      </c>
      <c r="B101" s="60" t="s">
        <v>230</v>
      </c>
      <c r="C101" s="39" t="s">
        <v>240</v>
      </c>
      <c r="D101" s="61">
        <v>5</v>
      </c>
      <c r="E101" s="62" t="s">
        <v>233</v>
      </c>
      <c r="F101" s="63">
        <v>581.01</v>
      </c>
      <c r="G101" s="40"/>
      <c r="H101" s="24"/>
      <c r="I101" s="47" t="s">
        <v>38</v>
      </c>
      <c r="J101" s="48">
        <f t="shared" si="8"/>
        <v>1</v>
      </c>
      <c r="K101" s="24" t="s">
        <v>39</v>
      </c>
      <c r="L101" s="24" t="s">
        <v>4</v>
      </c>
      <c r="M101" s="41"/>
      <c r="N101" s="24"/>
      <c r="O101" s="24"/>
      <c r="P101" s="46"/>
      <c r="Q101" s="24"/>
      <c r="R101" s="24"/>
      <c r="S101" s="46"/>
      <c r="T101" s="46"/>
      <c r="U101" s="46"/>
      <c r="V101" s="46"/>
      <c r="W101" s="46"/>
      <c r="X101" s="46"/>
      <c r="Y101" s="46"/>
      <c r="Z101" s="46"/>
      <c r="AA101" s="46"/>
      <c r="AB101" s="46"/>
      <c r="AC101" s="46"/>
      <c r="AD101" s="46"/>
      <c r="AE101" s="46"/>
      <c r="AF101" s="46"/>
      <c r="AG101" s="46"/>
      <c r="AH101" s="46"/>
      <c r="AI101" s="46"/>
      <c r="AJ101" s="46"/>
      <c r="AK101" s="46"/>
      <c r="AL101" s="46"/>
      <c r="AM101" s="46"/>
      <c r="AN101" s="46"/>
      <c r="AO101" s="46"/>
      <c r="AP101" s="46"/>
      <c r="AQ101" s="46"/>
      <c r="AR101" s="46"/>
      <c r="AS101" s="46"/>
      <c r="AT101" s="46"/>
      <c r="AU101" s="46"/>
      <c r="AV101" s="46"/>
      <c r="AW101" s="46"/>
      <c r="AX101" s="46"/>
      <c r="AY101" s="46"/>
      <c r="AZ101" s="53"/>
      <c r="BA101" s="42">
        <f t="shared" si="9"/>
        <v>2905</v>
      </c>
      <c r="BB101" s="54">
        <f t="shared" si="10"/>
        <v>2905</v>
      </c>
      <c r="BC101" s="50" t="str">
        <f t="shared" si="11"/>
        <v>INR  Two Thousand Nine Hundred &amp; Five  Only</v>
      </c>
      <c r="IA101" s="1">
        <v>12.05</v>
      </c>
      <c r="IB101" s="66" t="s">
        <v>230</v>
      </c>
      <c r="IC101" s="1" t="s">
        <v>240</v>
      </c>
      <c r="ID101" s="1">
        <v>5</v>
      </c>
      <c r="IE101" s="3" t="s">
        <v>233</v>
      </c>
    </row>
    <row r="102" spans="1:239" ht="174" customHeight="1">
      <c r="A102" s="59">
        <v>12.06</v>
      </c>
      <c r="B102" s="60" t="s">
        <v>231</v>
      </c>
      <c r="C102" s="39" t="s">
        <v>241</v>
      </c>
      <c r="D102" s="61">
        <v>5</v>
      </c>
      <c r="E102" s="62" t="s">
        <v>233</v>
      </c>
      <c r="F102" s="63">
        <v>853.61</v>
      </c>
      <c r="G102" s="40"/>
      <c r="H102" s="24"/>
      <c r="I102" s="47" t="s">
        <v>38</v>
      </c>
      <c r="J102" s="48">
        <f t="shared" si="8"/>
        <v>1</v>
      </c>
      <c r="K102" s="24" t="s">
        <v>39</v>
      </c>
      <c r="L102" s="24" t="s">
        <v>4</v>
      </c>
      <c r="M102" s="41"/>
      <c r="N102" s="24"/>
      <c r="O102" s="24"/>
      <c r="P102" s="46"/>
      <c r="Q102" s="24"/>
      <c r="R102" s="24"/>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53"/>
      <c r="BA102" s="42">
        <f t="shared" si="9"/>
        <v>4268</v>
      </c>
      <c r="BB102" s="54">
        <f t="shared" si="10"/>
        <v>4268</v>
      </c>
      <c r="BC102" s="50" t="str">
        <f t="shared" si="11"/>
        <v>INR  Four Thousand Two Hundred &amp; Sixty Eight  Only</v>
      </c>
      <c r="IA102" s="1">
        <v>12.06</v>
      </c>
      <c r="IB102" s="66" t="s">
        <v>231</v>
      </c>
      <c r="IC102" s="1" t="s">
        <v>241</v>
      </c>
      <c r="ID102" s="1">
        <v>5</v>
      </c>
      <c r="IE102" s="3" t="s">
        <v>233</v>
      </c>
    </row>
    <row r="103" spans="1:55" ht="42.75">
      <c r="A103" s="25" t="s">
        <v>46</v>
      </c>
      <c r="B103" s="26"/>
      <c r="C103" s="27"/>
      <c r="D103" s="43"/>
      <c r="E103" s="43"/>
      <c r="F103" s="43"/>
      <c r="G103" s="43"/>
      <c r="H103" s="55"/>
      <c r="I103" s="55"/>
      <c r="J103" s="55"/>
      <c r="K103" s="55"/>
      <c r="L103" s="56"/>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57">
        <f>SUM(BA13:BA102)</f>
        <v>1152545</v>
      </c>
      <c r="BB103" s="58">
        <f>SUM(BB13:BB102)</f>
        <v>1152545</v>
      </c>
      <c r="BC103" s="50" t="str">
        <f>SpellNumber(L103,BB103)</f>
        <v>  Eleven Lakh Fifty Two Thousand Five Hundred &amp; Forty Five  Only</v>
      </c>
    </row>
    <row r="104" spans="1:55" ht="40.5" customHeight="1">
      <c r="A104" s="26" t="s">
        <v>47</v>
      </c>
      <c r="B104" s="28"/>
      <c r="C104" s="29"/>
      <c r="D104" s="30"/>
      <c r="E104" s="44" t="s">
        <v>54</v>
      </c>
      <c r="F104" s="45"/>
      <c r="G104" s="31"/>
      <c r="H104" s="32"/>
      <c r="I104" s="32"/>
      <c r="J104" s="32"/>
      <c r="K104" s="33"/>
      <c r="L104" s="34"/>
      <c r="M104" s="35"/>
      <c r="N104" s="36"/>
      <c r="O104" s="22"/>
      <c r="P104" s="22"/>
      <c r="Q104" s="22"/>
      <c r="R104" s="22"/>
      <c r="S104" s="22"/>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c r="AY104" s="36"/>
      <c r="AZ104" s="36"/>
      <c r="BA104" s="37">
        <f>IF(ISBLANK(F104),0,IF(E104="Excess (+)",ROUND(BA103+(BA103*F104),2),IF(E104="Less (-)",ROUND(BA103+(BA103*F104*(-1)),2),IF(E104="At Par",BA103,0))))</f>
        <v>0</v>
      </c>
      <c r="BB104" s="38">
        <f>ROUND(BA104,0)</f>
        <v>0</v>
      </c>
      <c r="BC104" s="21" t="str">
        <f>SpellNumber($E$2,BB104)</f>
        <v>INR Zero Only</v>
      </c>
    </row>
    <row r="105" spans="1:55" ht="18">
      <c r="A105" s="25" t="s">
        <v>48</v>
      </c>
      <c r="B105" s="25"/>
      <c r="C105" s="71" t="str">
        <f>SpellNumber($E$2,BB104)</f>
        <v>INR Zero Only</v>
      </c>
      <c r="D105" s="71"/>
      <c r="E105" s="71"/>
      <c r="F105" s="71"/>
      <c r="G105" s="71"/>
      <c r="H105" s="71"/>
      <c r="I105" s="71"/>
      <c r="J105" s="71"/>
      <c r="K105" s="71"/>
      <c r="L105" s="71"/>
      <c r="M105" s="71"/>
      <c r="N105" s="71"/>
      <c r="O105" s="71"/>
      <c r="P105" s="71"/>
      <c r="Q105" s="71"/>
      <c r="R105" s="71"/>
      <c r="S105" s="71"/>
      <c r="T105" s="71"/>
      <c r="U105" s="71"/>
      <c r="V105" s="71"/>
      <c r="W105" s="71"/>
      <c r="X105" s="71"/>
      <c r="Y105" s="71"/>
      <c r="Z105" s="71"/>
      <c r="AA105" s="71"/>
      <c r="AB105" s="71"/>
      <c r="AC105" s="71"/>
      <c r="AD105" s="71"/>
      <c r="AE105" s="71"/>
      <c r="AF105" s="71"/>
      <c r="AG105" s="71"/>
      <c r="AH105" s="71"/>
      <c r="AI105" s="71"/>
      <c r="AJ105" s="71"/>
      <c r="AK105" s="71"/>
      <c r="AL105" s="71"/>
      <c r="AM105" s="71"/>
      <c r="AN105" s="71"/>
      <c r="AO105" s="71"/>
      <c r="AP105" s="71"/>
      <c r="AQ105" s="71"/>
      <c r="AR105" s="71"/>
      <c r="AS105" s="71"/>
      <c r="AT105" s="71"/>
      <c r="AU105" s="71"/>
      <c r="AV105" s="71"/>
      <c r="AW105" s="71"/>
      <c r="AX105" s="71"/>
      <c r="AY105" s="71"/>
      <c r="AZ105" s="71"/>
      <c r="BA105" s="71"/>
      <c r="BB105" s="71"/>
      <c r="BC105" s="71"/>
    </row>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2" ht="15"/>
    <row r="293" ht="15"/>
    <row r="294" ht="15"/>
  </sheetData>
  <sheetProtection password="9E83" sheet="1"/>
  <autoFilter ref="A11:BC105"/>
  <mergeCells count="52">
    <mergeCell ref="A9:BC9"/>
    <mergeCell ref="C105:BC105"/>
    <mergeCell ref="A1:L1"/>
    <mergeCell ref="A4:BC4"/>
    <mergeCell ref="A5:BC5"/>
    <mergeCell ref="A6:BC6"/>
    <mergeCell ref="A7:BC7"/>
    <mergeCell ref="B8:BC8"/>
    <mergeCell ref="D13:BC13"/>
    <mergeCell ref="D14:BC14"/>
    <mergeCell ref="D16:BC16"/>
    <mergeCell ref="D19:BC19"/>
    <mergeCell ref="D21:BC21"/>
    <mergeCell ref="D22:BC22"/>
    <mergeCell ref="D24:BC24"/>
    <mergeCell ref="D25:BC25"/>
    <mergeCell ref="D28:BC28"/>
    <mergeCell ref="D30:BC30"/>
    <mergeCell ref="D33:BC33"/>
    <mergeCell ref="D35:BC35"/>
    <mergeCell ref="D38:BC38"/>
    <mergeCell ref="D40:BC40"/>
    <mergeCell ref="D41:BC41"/>
    <mergeCell ref="D43:BC43"/>
    <mergeCell ref="D45:BC45"/>
    <mergeCell ref="D46:BC46"/>
    <mergeCell ref="D48:BC48"/>
    <mergeCell ref="D50:BC50"/>
    <mergeCell ref="D51:BC51"/>
    <mergeCell ref="D53:BC53"/>
    <mergeCell ref="D55:BC55"/>
    <mergeCell ref="D57:BC57"/>
    <mergeCell ref="D59:BC59"/>
    <mergeCell ref="D61:BC61"/>
    <mergeCell ref="D62:BC62"/>
    <mergeCell ref="D64:BC64"/>
    <mergeCell ref="D66:BC66"/>
    <mergeCell ref="D68:BC68"/>
    <mergeCell ref="D71:BC71"/>
    <mergeCell ref="D72:BC72"/>
    <mergeCell ref="D74:BC74"/>
    <mergeCell ref="D79:BC79"/>
    <mergeCell ref="D80:BC80"/>
    <mergeCell ref="D83:BC83"/>
    <mergeCell ref="D84:BC84"/>
    <mergeCell ref="D85:BC85"/>
    <mergeCell ref="D87:BC87"/>
    <mergeCell ref="D89:BC89"/>
    <mergeCell ref="D91:BC91"/>
    <mergeCell ref="D93:BC93"/>
    <mergeCell ref="D94:BC94"/>
    <mergeCell ref="D96:BC96"/>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04">
      <formula1>IF(E104="Select",-1,IF(E104="At Par",0,0))</formula1>
      <formula2>IF(E104="Select",-1,IF(E104="At Par",0,0.99))</formula2>
    </dataValidation>
    <dataValidation type="list" allowBlank="1" showErrorMessage="1" sqref="E104">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04">
      <formula1>0</formula1>
      <formula2>99.9</formula2>
    </dataValidation>
    <dataValidation type="list" allowBlank="1" showErrorMessage="1" sqref="D13:D14 K15 D16 K17:K18 D19 K20 D21:D22 K23 D24:D25 K26:K27 D28 K29 D30 K31:K32 D33 K34 D35 K36:K37 D38 K39 D40:D41 K42 D43 K44 D45:D46 K47 D48 K49 D50:D51 K52 D53 K54 D55 K56 D57 K58 D59 K60 D61:D62 K63 D64 K65 D66 K67 D68 K69:K70 D71:D72 K73 D74 K75:K78 D79:D80 K81:K82 D83:D85 K86 D87 K88 D89 K90 D91 K92 D93:D94 K95 K97:K102 D96">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7:H18 G20:H20 G23:H23 G26:H27 G29:H29 G31:H32 G34:H34 G36:H37 G39:H39 G42:H42 G44:H44 G47:H47 G49:H49 G52:H52 G54:H54 G56:H56 G58:H58 G60:H60 G63:H63 G65:H65 G67:H67 G69:H70 G73:H73 G75:H78 G81:H82 G86:H86 G88:H88 G90:H90 G92:H92 G95:H95 G97:H102">
      <formula1>0</formula1>
      <formula2>999999999999999</formula2>
    </dataValidation>
    <dataValidation allowBlank="1" showInputMessage="1" showErrorMessage="1" promptTitle="Addition / Deduction" prompt="Please Choose the correct One" sqref="J15 J17:J18 J20 J23 J26:J27 J29 J31:J32 J34 J36:J37 J39 J42 J44 J47 J49 J52 J54 J56 J58 J60 J63 J65 J67 J69:J70 J73 J75:J78 J81:J82 J86 J88 J90 J92 J95 J97:J102">
      <formula1>0</formula1>
      <formula2>0</formula2>
    </dataValidation>
    <dataValidation type="list" showErrorMessage="1" sqref="I15 I17:I18 I20 I23 I26:I27 I29 I31:I32 I34 I36:I37 I39 I42 I44 I47 I49 I52 I54 I56 I58 I60 I63 I65 I67 I69:I70 I73 I75:I78 I81:I82 I86 I88 I90 I92 I95 I97:I102">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7:O18 N20:O20 N23:O23 N26:O27 N29:O29 N31:O32 N34:O34 N36:O37 N39:O39 N42:O42 N44:O44 N47:O47 N49:O49 N52:O52 N54:O54 N56:O56 N58:O58 N60:O60 N63:O63 N65:O65 N67:O67 N69:O70 N73:O73 N75:O78 N81:O82 N86:O86 N88:O88 N90:O90 N92:O92 N95:O95 N97:O10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7:R18 R20 R23 R26:R27 R29 R31:R32 R34 R36:R37 R39 R42 R44 R47 R49 R52 R54 R56 R58 R60 R63 R65 R67 R69:R70 R73 R75:R78 R81:R82 R86 R88 R90 R92 R95 R97:R10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7:Q18 Q20 Q23 Q26:Q27 Q29 Q31:Q32 Q34 Q36:Q37 Q39 Q42 Q44 Q47 Q49 Q52 Q54 Q56 Q58 Q60 Q63 Q65 Q67 Q69:Q70 Q73 Q75:Q78 Q81:Q82 Q86 Q88 Q90 Q92 Q95 Q97:Q102">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7:M18 M20 M23 M26:M27 M29 M31:M32 M34 M36:M37 M39 M42 M44 M47 M49 M52 M54 M56 M58 M60 M63 M65 M67 M69:M70 M73 M75:M78 M81:M82 M86 M88 M90 M92 M95 M97:M102">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7:D18 D20 D23 D26:D27 D29 D31:D32 D34 D36:D37 D39 D42 D44 D47 D49 D52 D54 D56 D58 D60 D63 D65 D67 D69:D70 D73 D75:D78 D81:D82 D86 D88 D90 D92 D95 D97:D102">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7:F18 F20 F23 F26:F27 F29 F31:F32 F34 F36:F37 F39 F42 F44 F47 F49 F52 F54 F56 F58 F60 F63 F65 F67 F69:F70 F73 F75:F78 F81:F82 F86 F88 F90 F92 F95 F97:F102">
      <formula1>0</formula1>
      <formula2>999999999999999</formula2>
    </dataValidation>
    <dataValidation type="list" allowBlank="1" showInputMessage="1" showErrorMessage="1" sqref="L99 L100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102 L101">
      <formula1>"INR"</formula1>
    </dataValidation>
    <dataValidation allowBlank="1" showInputMessage="1" showErrorMessage="1" promptTitle="Itemcode/Make" prompt="Please enter text" sqref="C13:C102">
      <formula1>0</formula1>
      <formula2>0</formula2>
    </dataValidation>
    <dataValidation type="decimal" allowBlank="1" showInputMessage="1" showErrorMessage="1" errorTitle="Invalid Entry" error="Only Numeric Values are allowed. " sqref="A13:A102">
      <formula1>0</formula1>
      <formula2>999999999999999</formula2>
    </dataValidation>
  </dataValidations>
  <printOptions/>
  <pageMargins left="0.45" right="0.2" top="0.25" bottom="0.25" header="0.511805555555556" footer="0.511805555555556"/>
  <pageSetup fitToHeight="0" horizontalDpi="300" verticalDpi="300" orientation="portrait" paperSize="9" scale="6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6" t="s">
        <v>49</v>
      </c>
      <c r="F6" s="76"/>
      <c r="G6" s="76"/>
      <c r="H6" s="76"/>
      <c r="I6" s="76"/>
      <c r="J6" s="76"/>
      <c r="K6" s="76"/>
    </row>
    <row r="7" spans="5:11" ht="15">
      <c r="E7" s="77"/>
      <c r="F7" s="77"/>
      <c r="G7" s="77"/>
      <c r="H7" s="77"/>
      <c r="I7" s="77"/>
      <c r="J7" s="77"/>
      <c r="K7" s="77"/>
    </row>
    <row r="8" spans="5:11" ht="15">
      <c r="E8" s="77"/>
      <c r="F8" s="77"/>
      <c r="G8" s="77"/>
      <c r="H8" s="77"/>
      <c r="I8" s="77"/>
      <c r="J8" s="77"/>
      <c r="K8" s="77"/>
    </row>
    <row r="9" spans="5:11" ht="15">
      <c r="E9" s="77"/>
      <c r="F9" s="77"/>
      <c r="G9" s="77"/>
      <c r="H9" s="77"/>
      <c r="I9" s="77"/>
      <c r="J9" s="77"/>
      <c r="K9" s="77"/>
    </row>
    <row r="10" spans="5:11" ht="15">
      <c r="E10" s="77"/>
      <c r="F10" s="77"/>
      <c r="G10" s="77"/>
      <c r="H10" s="77"/>
      <c r="I10" s="77"/>
      <c r="J10" s="77"/>
      <c r="K10" s="77"/>
    </row>
    <row r="11" spans="5:11" ht="15">
      <c r="E11" s="77"/>
      <c r="F11" s="77"/>
      <c r="G11" s="77"/>
      <c r="H11" s="77"/>
      <c r="I11" s="77"/>
      <c r="J11" s="77"/>
      <c r="K11" s="77"/>
    </row>
    <row r="12" spans="5:11" ht="15">
      <c r="E12" s="77"/>
      <c r="F12" s="77"/>
      <c r="G12" s="77"/>
      <c r="H12" s="77"/>
      <c r="I12" s="77"/>
      <c r="J12" s="77"/>
      <c r="K12" s="77"/>
    </row>
    <row r="13" spans="5:11" ht="15">
      <c r="E13" s="77"/>
      <c r="F13" s="77"/>
      <c r="G13" s="77"/>
      <c r="H13" s="77"/>
      <c r="I13" s="77"/>
      <c r="J13" s="77"/>
      <c r="K13" s="77"/>
    </row>
    <row r="14" spans="5:11" ht="15">
      <c r="E14" s="77"/>
      <c r="F14" s="77"/>
      <c r="G14" s="77"/>
      <c r="H14" s="77"/>
      <c r="I14" s="77"/>
      <c r="J14" s="77"/>
      <c r="K14" s="7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I23" sqref="I23"/>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2021-09-29T09:38:50Z</cp:lastPrinted>
  <dcterms:created xsi:type="dcterms:W3CDTF">2009-01-30T06:42:42Z</dcterms:created>
  <dcterms:modified xsi:type="dcterms:W3CDTF">2021-10-04T09:58:15Z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