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'BoQ1'!$A$11:$BC$283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<sst xmlns="http://schemas.openxmlformats.org/spreadsheetml/2006/main" count="1451" uniqueCount="598">
  <si>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</si>
  <si>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</si>
  <si>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</si>
  <si>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</si>
  <si>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</si>
  <si>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</si>
  <si>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</si>
  <si>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</si>
  <si>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</si>
  <si>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</si>
  <si>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</si>
  <si>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</si>
  <si>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</si>
  <si>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</si>
  <si>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</si>
  <si>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</si>
  <si>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</si>
  <si>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</si>
  <si>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</si>
  <si>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</si>
  <si>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</si>
  <si>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</si>
  <si>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</si>
  <si>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</si>
  <si>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</si>
  <si>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</si>
  <si>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</si>
  <si>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</si>
  <si>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</si>
  <si>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</si>
  <si>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</si>
  <si>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</si>
  <si>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</si>
  <si>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</si>
  <si>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</si>
  <si>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</si>
  <si>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</si>
  <si>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</si>
  <si>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</si>
  <si>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</si>
  <si>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</si>
  <si>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</si>
  <si>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</si>
  <si>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</si>
  <si>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</si>
  <si>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</si>
  <si>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</si>
  <si>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</si>
  <si>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</si>
  <si>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</si>
  <si>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</si>
  <si>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</si>
  <si>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</si>
  <si>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</si>
  <si>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</si>
  <si>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</si>
  <si>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</si>
  <si>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</si>
  <si>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</si>
  <si>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</si>
  <si>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</si>
  <si>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</si>
  <si>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</si>
  <si>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</si>
  <si>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</si>
  <si>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</si>
  <si>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</si>
  <si>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</si>
  <si>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</si>
  <si>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</si>
  <si>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</si>
  <si>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</si>
  <si>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</si>
  <si>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</si>
  <si>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</si>
  <si>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</si>
  <si>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</si>
  <si>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</si>
  <si>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</si>
  <si>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</si>
  <si>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</si>
  <si>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</si>
  <si>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</si>
  <si>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</si>
  <si>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</si>
  <si>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</si>
  <si>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</si>
  <si>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</si>
  <si>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</si>
  <si>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</si>
  <si>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</si>
  <si>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</si>
  <si>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</si>
  <si>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</si>
  <si>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</si>
  <si>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</si>
  <si>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</si>
  <si>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</si>
  <si>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</si>
  <si>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</si>
  <si>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</si>
  <si>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</si>
  <si>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</si>
  <si>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</si>
  <si>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</si>
  <si>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</si>
  <si>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</si>
  <si>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</si>
  <si>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</si>
  <si>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</si>
  <si>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</si>
  <si>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</si>
  <si>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</si>
  <si>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</si>
  <si>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</si>
  <si>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</si>
  <si>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</si>
  <si>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</si>
  <si>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</si>
  <si>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</si>
  <si>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</si>
  <si>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</si>
  <si>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</si>
  <si>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</si>
  <si>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</si>
  <si>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</si>
  <si>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</si>
  <si>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</si>
  <si>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</si>
  <si>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</si>
  <si>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</si>
  <si>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</si>
  <si>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</si>
  <si>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</si>
  <si>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</si>
  <si>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</si>
  <si>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</si>
  <si>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</si>
  <si>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</si>
  <si>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</si>
  <si>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</si>
  <si>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</si>
  <si>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</si>
  <si>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</si>
  <si>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</si>
  <si>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</si>
  <si>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</si>
  <si>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Removal of old PVC floor and proper scrapping, cleaning etc to prepare surface for reflooring as per direction incharge.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</si>
  <si>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</si>
  <si>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</si>
  <si>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</si>
  <si>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</si>
  <si>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</si>
  <si>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</si>
  <si>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</si>
  <si>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</si>
  <si>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</si>
  <si>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</si>
  <si>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</si>
  <si>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</si>
  <si>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</si>
  <si>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</si>
  <si>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</si>
  <si>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</si>
  <si>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</si>
  <si>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</si>
  <si>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</si>
  <si>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</si>
  <si>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</si>
  <si>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</si>
  <si>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</si>
  <si>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</si>
  <si>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</si>
  <si>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</si>
  <si>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</si>
  <si>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</si>
  <si>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</si>
  <si>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</si>
  <si>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</si>
  <si>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</si>
  <si>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</si>
  <si>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</si>
  <si>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</si>
  <si>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</si>
  <si>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</si>
  <si>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</si>
  <si>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</si>
  <si>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</si>
  <si>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</si>
  <si>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</si>
  <si>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</si>
  <si>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</si>
  <si>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</si>
  <si>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</si>
  <si>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</si>
  <si>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</si>
  <si>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</si>
  <si>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</si>
  <si>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</si>
  <si>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</si>
  <si>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</si>
  <si>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</si>
  <si>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</si>
  <si>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</si>
  <si>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</si>
  <si>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</si>
  <si>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</si>
  <si>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</si>
  <si>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</si>
  <si>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</si>
  <si>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</si>
  <si>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</si>
  <si>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</si>
  <si>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</si>
  <si>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</si>
  <si>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</si>
  <si>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</si>
  <si>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</si>
  <si>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</si>
  <si>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</si>
  <si>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</si>
  <si>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</si>
  <si>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</si>
  <si>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</si>
  <si>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</si>
  <si>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</si>
  <si>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</si>
  <si>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</si>
  <si>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</si>
  <si>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</si>
  <si>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</si>
  <si>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</si>
  <si>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</si>
  <si>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</si>
  <si>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</si>
  <si>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</si>
  <si>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</si>
  <si>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</si>
  <si>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</si>
  <si>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</si>
  <si>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</si>
  <si>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</si>
  <si>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</si>
  <si>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</si>
  <si>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</si>
  <si>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</si>
  <si>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</si>
  <si>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</si>
  <si>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</si>
  <si>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</si>
  <si>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</si>
  <si>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</si>
  <si>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</si>
  <si>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</si>
  <si>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</si>
  <si>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</si>
  <si>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</si>
  <si>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</si>
  <si>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</si>
  <si>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</si>
  <si>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</si>
  <si>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</si>
  <si>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</si>
  <si>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</si>
  <si>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</si>
  <si>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</si>
  <si>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</si>
  <si>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</si>
  <si>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</si>
  <si>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</si>
  <si>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</si>
  <si>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</si>
  <si>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</si>
  <si>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</si>
  <si>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</si>
  <si>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</si>
  <si>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</si>
  <si>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</si>
  <si>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</si>
  <si>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</si>
  <si>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</si>
  <si>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</si>
  <si>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</si>
  <si>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</si>
  <si>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</si>
  <si>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</si>
  <si>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</si>
  <si>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</si>
  <si>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</si>
  <si>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</si>
  <si>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</si>
  <si>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</si>
  <si>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</si>
  <si>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</si>
  <si>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</si>
  <si>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</si>
  <si>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Clearing jungle including uprooting of rank vegetation, grass, brush wood, trees and saplings of girth up to 30 cm measured at a height of 1 m above ground level and removal of rubbish up to a distance of 50 m outside the periphery of the area cleared.</t>
  </si>
  <si>
    <t>Supplying chemical emulsion in sealed containers including delivery as specified.</t>
  </si>
  <si>
    <t>Chlorpyriphos/ Lindane emulsifiable concentrate of 20%</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</si>
  <si>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</si>
  <si>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</si>
  <si>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</si>
  <si>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</si>
  <si>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</si>
  <si>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</si>
  <si>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Lintels, beams, plinth beams, girders, bressumers and cantilevers</t>
  </si>
  <si>
    <t>Stairs, (excluding landings) except spiral-staircases</t>
  </si>
  <si>
    <t>Cold twisted bars</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</si>
  <si>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</si>
  <si>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</si>
  <si>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</si>
  <si>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edging 7cm wide 11.4 cm deep to plinth protection with common burnt clay F.P.S. (non modular) bricks of class designation 7.5 including grouting with cement mortar 1:4 (1 cement : 4 fine sand).</t>
  </si>
  <si>
    <t>Providing edge moulding to 18 mm thick marble stone counters, Vanities etc., including machine polishing to edge to give high gloss finish etc. complete as per design approved by Engineer-in-Charge.</t>
  </si>
  <si>
    <t>Granite work</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</si>
  <si>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 As per approved sample)(8-9mm thick,size 450*300mm) </t>
  </si>
  <si>
    <t>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(Note:- Butt hinges  and necessary screws  shall be paid separately)</t>
  </si>
  <si>
    <t>Providing and fixing ISI marked oxidised M.S. sliding door bolts with nuts and screws etc. complete :</t>
  </si>
  <si>
    <t>250x16 mm</t>
  </si>
  <si>
    <t>200x10 mm</t>
  </si>
  <si>
    <t>150x10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</si>
  <si>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</si>
  <si>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</si>
  <si>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</si>
  <si>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</si>
  <si>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</si>
  <si>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</si>
  <si>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</si>
  <si>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</si>
  <si>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&amp; fixing glass panes with putty and glazing clips in steel doors, windows, clerestory windows, all complete with :</t>
  </si>
  <si>
    <t>4.0 mm thick glass panes</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</si>
  <si>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</si>
  <si>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</si>
  <si>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</si>
  <si>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</si>
  <si>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</si>
  <si>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</si>
  <si>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</si>
  <si>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</si>
  <si>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</si>
  <si>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</si>
  <si>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 xml:space="preserve"> Size of Tile 600x600 mm (Double charge, As per approved Sample )</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</si>
  <si>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</si>
  <si>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 (Double charge, As per approved Sample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</si>
  <si>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</si>
  <si>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</si>
  <si>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</si>
  <si>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</si>
  <si>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</si>
  <si>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</si>
  <si>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</si>
  <si>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</si>
  <si>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</si>
  <si>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</si>
  <si>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</si>
  <si>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</si>
  <si>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</si>
  <si>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</si>
  <si>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</si>
  <si>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Renewing glass panes, with wooden fillets wherever necessary:</t>
  </si>
  <si>
    <t>Raking out joints in lime or cement mortar and preparing the surface for re-pointing or replastering, including disposal of rubbish to the dumping ground, all complete as per direction of Engineer-in-Charge.</t>
  </si>
  <si>
    <t>Hacking of CC flooring including cleaning for surface etc. complete as per direction of the Engineer-in-Charge.</t>
  </si>
  <si>
    <t>Dismantling 15 to 40 mm dia G.I. pipe including stacking of dismantled pipes (within 50 metres lead)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</si>
  <si>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</si>
  <si>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</si>
  <si>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</si>
  <si>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</si>
  <si>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</si>
  <si>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</si>
  <si>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Taking out doors, windows and clerestory window shutters (steel or wood) including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</si>
  <si>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</si>
  <si>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</si>
  <si>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</si>
  <si>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</si>
  <si>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</si>
  <si>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</si>
  <si>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</si>
  <si>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</si>
  <si>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</si>
  <si>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</si>
  <si>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</si>
  <si>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</si>
  <si>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</si>
  <si>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</si>
  <si>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</si>
  <si>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</si>
  <si>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</si>
  <si>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</si>
  <si>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</si>
  <si>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</si>
  <si>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</si>
  <si>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</si>
  <si>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</si>
  <si>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</si>
  <si>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</si>
  <si>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</si>
  <si>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</si>
  <si>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</si>
  <si>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</si>
  <si>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</si>
  <si>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and fixing gun metal gate valve with C.I. wheel of approved quality (screwed end) :    (a) 15mm nominal bore.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</si>
  <si>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</si>
  <si>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Half brick masonry with old available common burnt clay F.P.S. (non modular) bricks of class designation 7.5 in superstructure above plinth level up to floor V level.
Cement mortar 1:4 (1 cement :4 coarse sand)</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</si>
  <si>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</si>
  <si>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</si>
  <si>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</si>
  <si>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 xml:space="preserve">"Construction of modular kitchen as per approved design in type VI.
SL. No  Items Nos Dia Size
1. Drawer Basket 2 Each 500 mm 420*485*140 mm
2. Meta Drawer 1 Each 665 mm 530*500*86 mm
3. Grain Trolly Basket with porter                                                                           1 Each   520*485*190 mm
4. Perforated Cutlery 
                  1 Each 500 mm 420*485*100 mm
5. Drawer Basket 1 Each   420*485*100 mm
6. Thali Basket 1 Each   420*485*140 mm
7. Drawer Basket 2 Each 775 mm 712*485*140 mm
8. Corner Carrousel 1 Each 900 mm 700 mm
9. Rack                 1 Each 765 mm 310*110*110 mm
10. Vegetable P. O. 3Shelf                                                                                             1Each 300 mm 254*485*533 mm
11. Corner  1 Each 900 mm  
12. Perforated Cutlery 
                                 1 Each 500 mm 470*485*100 mm
13. Thali Basket 1 Each   470*485*140 mm
14. Drawer Basket 2Each 500 mm 470*485*140 mm
15. Bottle P. O. 2 S 1 Each 200 mm 100*485*420 mm
16. Marble Partition 28 Each As per site
17. Full extention ball bearing sliding telescopic                                                     15 Set    
18. Marine Carcase  2Each 900*300*600
19. Glass Shutters 1.2 Sqm 
20. Solid Shutters 5.5 Sqm  
21. Auto Closing Concealed Hinges                                                                           6 One job  
22. Auto Closing Concealed Special Corner Hinges                                                             4 Each  
23. Handles 23 Each  
24. Hardware (Screws counter sunk, Connect Fastners, Tags)   As per site requirement
25. Fixing &amp; Installation of the complete modular kitchen including the chimney.      
"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</si>
  <si>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 xml:space="preserve">Ffixing available G.I. pipes complete with G.I. fittings and clamps, i/c cutting and making good the walls etc. Internal work - Exposed on wall
20 mm dia nominal bore
</t>
  </si>
  <si>
    <t>litre</t>
  </si>
  <si>
    <t>1000 Nos</t>
  </si>
  <si>
    <t>One Job</t>
  </si>
  <si>
    <t>Metre</t>
  </si>
  <si>
    <t>Name of Work: Setting right of vacant house no 649 with Servant Quarter and Garage.</t>
  </si>
  <si>
    <t>Contract No:   27/Civil/D2/2021-22/03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</si>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</sst>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3"/>
  <sheetViews>
    <sheetView showGridLines="0" zoomScale="85" zoomScaleNormal="85" zoomScalePageLayoutView="0" workbookViewId="0" topLeftCell="A1">
      <selection activeCell="BM11" sqref="BM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411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412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223</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68</v>
      </c>
      <c r="IC13" s="22" t="s">
        <v>55</v>
      </c>
      <c r="IE13" s="23"/>
      <c r="IF13" s="23" t="s">
        <v>34</v>
      </c>
      <c r="IG13" s="23" t="s">
        <v>35</v>
      </c>
      <c r="IH13" s="23">
        <v>10</v>
      </c>
      <c r="II13" s="23" t="s">
        <v>36</v>
      </c>
    </row>
    <row r="14" spans="1:243" s="22" customFormat="1" ht="28.5">
      <c r="A14" s="66">
        <v>1.01</v>
      </c>
      <c r="B14" s="71" t="s">
        <v>224</v>
      </c>
      <c r="C14" s="39" t="s">
        <v>56</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76</v>
      </c>
      <c r="IC14" s="22" t="s">
        <v>56</v>
      </c>
      <c r="ID14" s="22">
        <v>0.22</v>
      </c>
      <c r="IE14" s="23" t="s">
        <v>64</v>
      </c>
      <c r="IF14" s="23" t="s">
        <v>40</v>
      </c>
      <c r="IG14" s="23" t="s">
        <v>35</v>
      </c>
      <c r="IH14" s="23">
        <v>123.223</v>
      </c>
      <c r="II14" s="23" t="s">
        <v>37</v>
      </c>
    </row>
    <row r="15" spans="1:243" s="22" customFormat="1" ht="28.5">
      <c r="A15" s="66">
        <v>1.02</v>
      </c>
      <c r="B15" s="67" t="s">
        <v>225</v>
      </c>
      <c r="C15" s="39" t="s">
        <v>57</v>
      </c>
      <c r="D15" s="68">
        <v>12</v>
      </c>
      <c r="E15" s="69" t="s">
        <v>64</v>
      </c>
      <c r="F15" s="70">
        <v>104.81</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45">ROUND(total_amount_ba($B$2,$D$2,D15,F15,J15,K15,M15),0)</f>
        <v>1258</v>
      </c>
      <c r="BB15" s="60">
        <f aca="true" t="shared" si="2" ref="BB15:BB45">BA15+SUM(N15:AZ15)</f>
        <v>1258</v>
      </c>
      <c r="BC15" s="56" t="str">
        <f aca="true" t="shared" si="3" ref="BC15:BC45">SpellNumber(L15,BB15)</f>
        <v>INR  One Thousand Two Hundred &amp; Fifty Eight  Only</v>
      </c>
      <c r="IA15" s="22">
        <v>1.02</v>
      </c>
      <c r="IB15" s="22" t="s">
        <v>69</v>
      </c>
      <c r="IC15" s="22" t="s">
        <v>57</v>
      </c>
      <c r="IE15" s="23"/>
      <c r="IF15" s="23" t="s">
        <v>41</v>
      </c>
      <c r="IG15" s="23" t="s">
        <v>42</v>
      </c>
      <c r="IH15" s="23">
        <v>213</v>
      </c>
      <c r="II15" s="23" t="s">
        <v>37</v>
      </c>
    </row>
    <row r="16" spans="1:243" s="22" customFormat="1" ht="15.75">
      <c r="A16" s="66">
        <v>2</v>
      </c>
      <c r="B16" s="67" t="s">
        <v>290</v>
      </c>
      <c r="C16" s="39" t="s">
        <v>149</v>
      </c>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A16" s="22">
        <v>1.03</v>
      </c>
      <c r="IB16" s="22" t="s">
        <v>88</v>
      </c>
      <c r="IC16" s="22" t="s">
        <v>149</v>
      </c>
      <c r="ID16" s="22">
        <v>3.5</v>
      </c>
      <c r="IE16" s="23" t="s">
        <v>52</v>
      </c>
      <c r="IF16" s="23"/>
      <c r="IG16" s="23"/>
      <c r="IH16" s="23"/>
      <c r="II16" s="23"/>
    </row>
    <row r="17" spans="1:243" s="22" customFormat="1" ht="105" customHeight="1">
      <c r="A17" s="66">
        <v>2.01</v>
      </c>
      <c r="B17" s="71" t="s">
        <v>291</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70</v>
      </c>
      <c r="IC17" s="22" t="s">
        <v>58</v>
      </c>
      <c r="IE17" s="23"/>
      <c r="IF17" s="23"/>
      <c r="IG17" s="23"/>
      <c r="IH17" s="23"/>
      <c r="II17" s="23"/>
    </row>
    <row r="18" spans="1:243" s="22" customFormat="1" ht="28.5">
      <c r="A18" s="66">
        <v>2.02</v>
      </c>
      <c r="B18" s="67" t="s">
        <v>292</v>
      </c>
      <c r="C18" s="39" t="s">
        <v>150</v>
      </c>
      <c r="D18" s="68">
        <v>2.6</v>
      </c>
      <c r="E18" s="69" t="s">
        <v>64</v>
      </c>
      <c r="F18" s="70">
        <v>159.44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415</v>
      </c>
      <c r="BB18" s="60">
        <f t="shared" si="2"/>
        <v>415</v>
      </c>
      <c r="BC18" s="56" t="str">
        <f t="shared" si="3"/>
        <v>INR  Four Hundred &amp; Fifteen  Only</v>
      </c>
      <c r="IA18" s="22">
        <v>1.05</v>
      </c>
      <c r="IB18" s="22" t="s">
        <v>71</v>
      </c>
      <c r="IC18" s="22" t="s">
        <v>150</v>
      </c>
      <c r="ID18" s="22">
        <v>26</v>
      </c>
      <c r="IE18" s="23" t="s">
        <v>66</v>
      </c>
      <c r="IF18" s="23"/>
      <c r="IG18" s="23"/>
      <c r="IH18" s="23"/>
      <c r="II18" s="23"/>
    </row>
    <row r="19" spans="1:243" s="22" customFormat="1" ht="171">
      <c r="A19" s="66">
        <v>2.03</v>
      </c>
      <c r="B19" s="67" t="s">
        <v>293</v>
      </c>
      <c r="C19" s="39" t="s">
        <v>151</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2.01</v>
      </c>
      <c r="IB19" s="22" t="s">
        <v>72</v>
      </c>
      <c r="IC19" s="22" t="s">
        <v>151</v>
      </c>
      <c r="IE19" s="23"/>
      <c r="IF19" s="23"/>
      <c r="IG19" s="23"/>
      <c r="IH19" s="23"/>
      <c r="II19" s="23"/>
    </row>
    <row r="20" spans="1:243" s="22" customFormat="1" ht="19.5" customHeight="1">
      <c r="A20" s="66">
        <v>2.04</v>
      </c>
      <c r="B20" s="67" t="s">
        <v>292</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2.02</v>
      </c>
      <c r="IB20" s="22" t="s">
        <v>77</v>
      </c>
      <c r="IC20" s="22" t="s">
        <v>59</v>
      </c>
      <c r="IE20" s="23"/>
      <c r="IF20" s="23" t="s">
        <v>34</v>
      </c>
      <c r="IG20" s="23" t="s">
        <v>43</v>
      </c>
      <c r="IH20" s="23">
        <v>10</v>
      </c>
      <c r="II20" s="23" t="s">
        <v>37</v>
      </c>
    </row>
    <row r="21" spans="1:243" s="22" customFormat="1" ht="28.5">
      <c r="A21" s="66">
        <v>2.05</v>
      </c>
      <c r="B21" s="67" t="s">
        <v>294</v>
      </c>
      <c r="C21" s="39" t="s">
        <v>152</v>
      </c>
      <c r="D21" s="68">
        <v>8</v>
      </c>
      <c r="E21" s="69" t="s">
        <v>74</v>
      </c>
      <c r="F21" s="70">
        <v>319.33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2555</v>
      </c>
      <c r="BB21" s="60">
        <f t="shared" si="2"/>
        <v>2555</v>
      </c>
      <c r="BC21" s="56" t="str">
        <f t="shared" si="3"/>
        <v>INR  Two Thousand Five Hundred &amp; Fifty Five  Only</v>
      </c>
      <c r="IA21" s="22">
        <v>2.03</v>
      </c>
      <c r="IB21" s="22" t="s">
        <v>78</v>
      </c>
      <c r="IC21" s="22" t="s">
        <v>152</v>
      </c>
      <c r="ID21" s="22">
        <v>1.6</v>
      </c>
      <c r="IE21" s="23" t="s">
        <v>52</v>
      </c>
      <c r="IF21" s="23"/>
      <c r="IG21" s="23"/>
      <c r="IH21" s="23"/>
      <c r="II21" s="23"/>
    </row>
    <row r="22" spans="1:243" s="22" customFormat="1" ht="47.25" customHeight="1">
      <c r="A22" s="66">
        <v>2.06</v>
      </c>
      <c r="B22" s="67" t="s">
        <v>295</v>
      </c>
      <c r="C22" s="39" t="s">
        <v>60</v>
      </c>
      <c r="D22" s="68">
        <v>0.5</v>
      </c>
      <c r="E22" s="69" t="s">
        <v>64</v>
      </c>
      <c r="F22" s="70">
        <v>1712.45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856</v>
      </c>
      <c r="BB22" s="60">
        <f t="shared" si="2"/>
        <v>856</v>
      </c>
      <c r="BC22" s="56" t="str">
        <f t="shared" si="3"/>
        <v>INR  Eight Hundred &amp; Fifty Six  Only</v>
      </c>
      <c r="IA22" s="22">
        <v>3</v>
      </c>
      <c r="IB22" s="22" t="s">
        <v>89</v>
      </c>
      <c r="IC22" s="22" t="s">
        <v>60</v>
      </c>
      <c r="IE22" s="23"/>
      <c r="IF22" s="23" t="s">
        <v>40</v>
      </c>
      <c r="IG22" s="23" t="s">
        <v>35</v>
      </c>
      <c r="IH22" s="23">
        <v>123.223</v>
      </c>
      <c r="II22" s="23" t="s">
        <v>37</v>
      </c>
    </row>
    <row r="23" spans="1:243" s="22" customFormat="1" ht="87.75" customHeight="1">
      <c r="A23" s="66">
        <v>2.07</v>
      </c>
      <c r="B23" s="67" t="s">
        <v>296</v>
      </c>
      <c r="C23" s="39" t="s">
        <v>153</v>
      </c>
      <c r="D23" s="68">
        <v>132</v>
      </c>
      <c r="E23" s="69" t="s">
        <v>52</v>
      </c>
      <c r="F23" s="70">
        <v>11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1452</v>
      </c>
      <c r="BB23" s="60">
        <f t="shared" si="2"/>
        <v>1452</v>
      </c>
      <c r="BC23" s="56" t="str">
        <f t="shared" si="3"/>
        <v>INR  One Thousand Four Hundred &amp; Fifty Two  Only</v>
      </c>
      <c r="IA23" s="22">
        <v>3.01</v>
      </c>
      <c r="IB23" s="22" t="s">
        <v>90</v>
      </c>
      <c r="IC23" s="22" t="s">
        <v>153</v>
      </c>
      <c r="IE23" s="23"/>
      <c r="IF23" s="23" t="s">
        <v>44</v>
      </c>
      <c r="IG23" s="23" t="s">
        <v>45</v>
      </c>
      <c r="IH23" s="23">
        <v>10</v>
      </c>
      <c r="II23" s="23" t="s">
        <v>37</v>
      </c>
    </row>
    <row r="24" spans="1:243" s="22" customFormat="1" ht="42.75">
      <c r="A24" s="66">
        <v>2.08</v>
      </c>
      <c r="B24" s="67" t="s">
        <v>297</v>
      </c>
      <c r="C24" s="39" t="s">
        <v>154</v>
      </c>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5"/>
      <c r="IA24" s="22">
        <v>3.02</v>
      </c>
      <c r="IB24" s="22" t="s">
        <v>91</v>
      </c>
      <c r="IC24" s="22" t="s">
        <v>154</v>
      </c>
      <c r="IE24" s="23"/>
      <c r="IF24" s="23"/>
      <c r="IG24" s="23"/>
      <c r="IH24" s="23"/>
      <c r="II24" s="23"/>
    </row>
    <row r="25" spans="1:243" s="22" customFormat="1" ht="28.5">
      <c r="A25" s="66">
        <v>2.09</v>
      </c>
      <c r="B25" s="67" t="s">
        <v>298</v>
      </c>
      <c r="C25" s="39" t="s">
        <v>155</v>
      </c>
      <c r="D25" s="68">
        <v>20</v>
      </c>
      <c r="E25" s="69" t="s">
        <v>407</v>
      </c>
      <c r="F25" s="70">
        <v>176.1</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3522</v>
      </c>
      <c r="BB25" s="60">
        <f t="shared" si="2"/>
        <v>3522</v>
      </c>
      <c r="BC25" s="56" t="str">
        <f t="shared" si="3"/>
        <v>INR  Three Thousand Five Hundred &amp; Twenty Two  Only</v>
      </c>
      <c r="IA25" s="22">
        <v>3.03</v>
      </c>
      <c r="IB25" s="22" t="s">
        <v>92</v>
      </c>
      <c r="IC25" s="22" t="s">
        <v>155</v>
      </c>
      <c r="ID25" s="22">
        <v>3.2</v>
      </c>
      <c r="IE25" s="23" t="s">
        <v>52</v>
      </c>
      <c r="IF25" s="23" t="s">
        <v>41</v>
      </c>
      <c r="IG25" s="23" t="s">
        <v>42</v>
      </c>
      <c r="IH25" s="23">
        <v>213</v>
      </c>
      <c r="II25" s="23" t="s">
        <v>37</v>
      </c>
    </row>
    <row r="26" spans="1:243" s="22" customFormat="1" ht="15.75">
      <c r="A26" s="66">
        <v>3</v>
      </c>
      <c r="B26" s="67" t="s">
        <v>226</v>
      </c>
      <c r="C26" s="39" t="s">
        <v>156</v>
      </c>
      <c r="D26" s="73"/>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5"/>
      <c r="IA26" s="22">
        <v>3.04</v>
      </c>
      <c r="IB26" s="22" t="s">
        <v>93</v>
      </c>
      <c r="IC26" s="22" t="s">
        <v>156</v>
      </c>
      <c r="ID26" s="22">
        <v>3</v>
      </c>
      <c r="IE26" s="23" t="s">
        <v>65</v>
      </c>
      <c r="IF26" s="23"/>
      <c r="IG26" s="23"/>
      <c r="IH26" s="23"/>
      <c r="II26" s="23"/>
    </row>
    <row r="27" spans="1:243" s="22" customFormat="1" ht="71.25">
      <c r="A27" s="66">
        <v>3.01</v>
      </c>
      <c r="B27" s="67" t="s">
        <v>227</v>
      </c>
      <c r="C27" s="39" t="s">
        <v>157</v>
      </c>
      <c r="D27" s="73"/>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5"/>
      <c r="IA27" s="22">
        <v>3.05</v>
      </c>
      <c r="IB27" s="22" t="s">
        <v>94</v>
      </c>
      <c r="IC27" s="22" t="s">
        <v>157</v>
      </c>
      <c r="ID27" s="22">
        <v>9</v>
      </c>
      <c r="IE27" s="23" t="s">
        <v>52</v>
      </c>
      <c r="IF27" s="23"/>
      <c r="IG27" s="23"/>
      <c r="IH27" s="23"/>
      <c r="II27" s="23"/>
    </row>
    <row r="28" spans="1:243" s="22" customFormat="1" ht="71.25">
      <c r="A28" s="66">
        <v>3.02</v>
      </c>
      <c r="B28" s="67" t="s">
        <v>228</v>
      </c>
      <c r="C28" s="39" t="s">
        <v>158</v>
      </c>
      <c r="D28" s="68">
        <v>1.61</v>
      </c>
      <c r="E28" s="69" t="s">
        <v>64</v>
      </c>
      <c r="F28" s="70">
        <v>5952.3</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9583</v>
      </c>
      <c r="BB28" s="60">
        <f t="shared" si="2"/>
        <v>9583</v>
      </c>
      <c r="BC28" s="56" t="str">
        <f t="shared" si="3"/>
        <v>INR  Nine Thousand Five Hundred &amp; Eighty Three  Only</v>
      </c>
      <c r="IA28" s="22">
        <v>4</v>
      </c>
      <c r="IB28" s="22" t="s">
        <v>79</v>
      </c>
      <c r="IC28" s="22" t="s">
        <v>158</v>
      </c>
      <c r="IE28" s="23"/>
      <c r="IF28" s="23"/>
      <c r="IG28" s="23"/>
      <c r="IH28" s="23"/>
      <c r="II28" s="23"/>
    </row>
    <row r="29" spans="1:243" s="22" customFormat="1" ht="242.25">
      <c r="A29" s="66">
        <v>3.03</v>
      </c>
      <c r="B29" s="67" t="s">
        <v>299</v>
      </c>
      <c r="C29" s="39" t="s">
        <v>159</v>
      </c>
      <c r="D29" s="68">
        <v>1</v>
      </c>
      <c r="E29" s="69" t="s">
        <v>52</v>
      </c>
      <c r="F29" s="70">
        <v>538.4</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538</v>
      </c>
      <c r="BB29" s="60">
        <f t="shared" si="2"/>
        <v>538</v>
      </c>
      <c r="BC29" s="56" t="str">
        <f t="shared" si="3"/>
        <v>INR  Five Hundred &amp; Thirty Eight  Only</v>
      </c>
      <c r="IA29" s="22">
        <v>4.01</v>
      </c>
      <c r="IB29" s="22" t="s">
        <v>95</v>
      </c>
      <c r="IC29" s="22" t="s">
        <v>159</v>
      </c>
      <c r="IE29" s="23"/>
      <c r="IF29" s="23"/>
      <c r="IG29" s="23"/>
      <c r="IH29" s="23"/>
      <c r="II29" s="23"/>
    </row>
    <row r="30" spans="1:243" s="22" customFormat="1" ht="15.75">
      <c r="A30" s="66">
        <v>4</v>
      </c>
      <c r="B30" s="67" t="s">
        <v>68</v>
      </c>
      <c r="C30" s="39" t="s">
        <v>61</v>
      </c>
      <c r="D30" s="73"/>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5"/>
      <c r="IA30" s="22">
        <v>4.02</v>
      </c>
      <c r="IB30" s="22" t="s">
        <v>96</v>
      </c>
      <c r="IC30" s="22" t="s">
        <v>61</v>
      </c>
      <c r="ID30" s="22">
        <v>0.012</v>
      </c>
      <c r="IE30" s="23" t="s">
        <v>64</v>
      </c>
      <c r="IF30" s="23"/>
      <c r="IG30" s="23"/>
      <c r="IH30" s="23"/>
      <c r="II30" s="23"/>
    </row>
    <row r="31" spans="1:243" s="22" customFormat="1" ht="128.25">
      <c r="A31" s="66">
        <v>4.01</v>
      </c>
      <c r="B31" s="67" t="s">
        <v>300</v>
      </c>
      <c r="C31" s="39" t="s">
        <v>160</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4.03</v>
      </c>
      <c r="IB31" s="22" t="s">
        <v>97</v>
      </c>
      <c r="IC31" s="22" t="s">
        <v>160</v>
      </c>
      <c r="IE31" s="23"/>
      <c r="IF31" s="23"/>
      <c r="IG31" s="23"/>
      <c r="IH31" s="23"/>
      <c r="II31" s="23"/>
    </row>
    <row r="32" spans="1:243" s="22" customFormat="1" ht="59.25" customHeight="1">
      <c r="A32" s="66">
        <v>4.02</v>
      </c>
      <c r="B32" s="67" t="s">
        <v>301</v>
      </c>
      <c r="C32" s="39" t="s">
        <v>161</v>
      </c>
      <c r="D32" s="68">
        <v>0.15</v>
      </c>
      <c r="E32" s="69" t="s">
        <v>64</v>
      </c>
      <c r="F32" s="70">
        <v>8159.57</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1224</v>
      </c>
      <c r="BB32" s="60">
        <f t="shared" si="2"/>
        <v>1224</v>
      </c>
      <c r="BC32" s="56" t="str">
        <f t="shared" si="3"/>
        <v>INR  One Thousand Two Hundred &amp; Twenty Four  Only</v>
      </c>
      <c r="IA32" s="22">
        <v>4.04</v>
      </c>
      <c r="IB32" s="22" t="s">
        <v>98</v>
      </c>
      <c r="IC32" s="22" t="s">
        <v>161</v>
      </c>
      <c r="ID32" s="22">
        <v>4.4</v>
      </c>
      <c r="IE32" s="23" t="s">
        <v>52</v>
      </c>
      <c r="IF32" s="23"/>
      <c r="IG32" s="23"/>
      <c r="IH32" s="23"/>
      <c r="II32" s="23"/>
    </row>
    <row r="33" spans="1:243" s="22" customFormat="1" ht="174" customHeight="1">
      <c r="A33" s="66">
        <v>4.03</v>
      </c>
      <c r="B33" s="67" t="s">
        <v>76</v>
      </c>
      <c r="C33" s="39" t="s">
        <v>162</v>
      </c>
      <c r="D33" s="68">
        <v>2.85</v>
      </c>
      <c r="E33" s="69" t="s">
        <v>64</v>
      </c>
      <c r="F33" s="70">
        <v>8560.98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24399</v>
      </c>
      <c r="BB33" s="60">
        <f t="shared" si="2"/>
        <v>24399</v>
      </c>
      <c r="BC33" s="56" t="str">
        <f t="shared" si="3"/>
        <v>INR  Twenty Four Thousand Three Hundred &amp; Ninety Nine  Only</v>
      </c>
      <c r="IA33" s="22">
        <v>4.05</v>
      </c>
      <c r="IB33" s="22" t="s">
        <v>99</v>
      </c>
      <c r="IC33" s="22" t="s">
        <v>162</v>
      </c>
      <c r="ID33" s="22">
        <v>4.4</v>
      </c>
      <c r="IE33" s="23" t="s">
        <v>52</v>
      </c>
      <c r="IF33" s="23"/>
      <c r="IG33" s="23"/>
      <c r="IH33" s="23"/>
      <c r="II33" s="23"/>
    </row>
    <row r="34" spans="1:243" s="22" customFormat="1" ht="42.75" customHeight="1">
      <c r="A34" s="66">
        <v>4.04</v>
      </c>
      <c r="B34" s="67" t="s">
        <v>69</v>
      </c>
      <c r="C34" s="39" t="s">
        <v>163</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4.06</v>
      </c>
      <c r="IB34" s="22" t="s">
        <v>81</v>
      </c>
      <c r="IC34" s="22" t="s">
        <v>163</v>
      </c>
      <c r="IE34" s="23"/>
      <c r="IF34" s="23"/>
      <c r="IG34" s="23"/>
      <c r="IH34" s="23"/>
      <c r="II34" s="23"/>
    </row>
    <row r="35" spans="1:243" s="22" customFormat="1" ht="19.5" customHeight="1">
      <c r="A35" s="66">
        <v>4.05</v>
      </c>
      <c r="B35" s="67" t="s">
        <v>302</v>
      </c>
      <c r="C35" s="39" t="s">
        <v>164</v>
      </c>
      <c r="D35" s="68">
        <v>0.6</v>
      </c>
      <c r="E35" s="69" t="s">
        <v>52</v>
      </c>
      <c r="F35" s="70">
        <v>249.75</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150</v>
      </c>
      <c r="BB35" s="60">
        <f t="shared" si="2"/>
        <v>150</v>
      </c>
      <c r="BC35" s="56" t="str">
        <f t="shared" si="3"/>
        <v>INR  One Hundred &amp; Fifty  Only</v>
      </c>
      <c r="IA35" s="22">
        <v>4.07</v>
      </c>
      <c r="IB35" s="22" t="s">
        <v>82</v>
      </c>
      <c r="IC35" s="22" t="s">
        <v>164</v>
      </c>
      <c r="ID35" s="22">
        <v>12</v>
      </c>
      <c r="IE35" s="23" t="s">
        <v>65</v>
      </c>
      <c r="IF35" s="23"/>
      <c r="IG35" s="23"/>
      <c r="IH35" s="23"/>
      <c r="II35" s="23"/>
    </row>
    <row r="36" spans="1:243" s="22" customFormat="1" ht="30.75" customHeight="1">
      <c r="A36" s="66">
        <v>4.06</v>
      </c>
      <c r="B36" s="67" t="s">
        <v>303</v>
      </c>
      <c r="C36" s="39" t="s">
        <v>165</v>
      </c>
      <c r="D36" s="68">
        <v>1.1</v>
      </c>
      <c r="E36" s="69" t="s">
        <v>52</v>
      </c>
      <c r="F36" s="70">
        <v>534.23</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588</v>
      </c>
      <c r="BB36" s="60">
        <f t="shared" si="2"/>
        <v>588</v>
      </c>
      <c r="BC36" s="56" t="str">
        <f t="shared" si="3"/>
        <v>INR  Five Hundred &amp; Eighty Eight  Only</v>
      </c>
      <c r="IA36" s="22">
        <v>4.08</v>
      </c>
      <c r="IB36" s="22" t="s">
        <v>100</v>
      </c>
      <c r="IC36" s="22" t="s">
        <v>165</v>
      </c>
      <c r="ID36" s="22">
        <v>3</v>
      </c>
      <c r="IE36" s="23" t="s">
        <v>65</v>
      </c>
      <c r="IF36" s="23"/>
      <c r="IG36" s="23"/>
      <c r="IH36" s="23"/>
      <c r="II36" s="23"/>
    </row>
    <row r="37" spans="1:243" s="22" customFormat="1" ht="28.5">
      <c r="A37" s="66">
        <v>4.07</v>
      </c>
      <c r="B37" s="67" t="s">
        <v>304</v>
      </c>
      <c r="C37" s="39" t="s">
        <v>62</v>
      </c>
      <c r="D37" s="68">
        <v>1.5</v>
      </c>
      <c r="E37" s="69" t="s">
        <v>52</v>
      </c>
      <c r="F37" s="70">
        <v>607.67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912</v>
      </c>
      <c r="BB37" s="60">
        <f t="shared" si="2"/>
        <v>912</v>
      </c>
      <c r="BC37" s="56" t="str">
        <f t="shared" si="3"/>
        <v>INR  Nine Hundred &amp; Twelve  Only</v>
      </c>
      <c r="IA37" s="22">
        <v>4.09</v>
      </c>
      <c r="IB37" s="22" t="s">
        <v>101</v>
      </c>
      <c r="IC37" s="22" t="s">
        <v>62</v>
      </c>
      <c r="IE37" s="23"/>
      <c r="IF37" s="23"/>
      <c r="IG37" s="23"/>
      <c r="IH37" s="23"/>
      <c r="II37" s="23"/>
    </row>
    <row r="38" spans="1:243" s="22" customFormat="1" ht="28.5">
      <c r="A38" s="70">
        <v>4.08</v>
      </c>
      <c r="B38" s="67" t="s">
        <v>88</v>
      </c>
      <c r="C38" s="39" t="s">
        <v>63</v>
      </c>
      <c r="D38" s="68">
        <v>16</v>
      </c>
      <c r="E38" s="69" t="s">
        <v>52</v>
      </c>
      <c r="F38" s="70">
        <v>607.67</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9723</v>
      </c>
      <c r="BB38" s="60">
        <f t="shared" si="2"/>
        <v>9723</v>
      </c>
      <c r="BC38" s="56" t="str">
        <f t="shared" si="3"/>
        <v>INR  Nine Thousand Seven Hundred &amp; Twenty Three  Only</v>
      </c>
      <c r="IA38" s="22">
        <v>4.1</v>
      </c>
      <c r="IB38" s="22" t="s">
        <v>102</v>
      </c>
      <c r="IC38" s="22" t="s">
        <v>63</v>
      </c>
      <c r="ID38" s="22">
        <v>3</v>
      </c>
      <c r="IE38" s="23" t="s">
        <v>65</v>
      </c>
      <c r="IF38" s="23"/>
      <c r="IG38" s="23"/>
      <c r="IH38" s="23"/>
      <c r="II38" s="23"/>
    </row>
    <row r="39" spans="1:243" s="22" customFormat="1" ht="28.5">
      <c r="A39" s="66">
        <v>4.09</v>
      </c>
      <c r="B39" s="67" t="s">
        <v>305</v>
      </c>
      <c r="C39" s="39" t="s">
        <v>166</v>
      </c>
      <c r="D39" s="68">
        <v>0.1</v>
      </c>
      <c r="E39" s="69" t="s">
        <v>52</v>
      </c>
      <c r="F39" s="70">
        <v>484.04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48</v>
      </c>
      <c r="BB39" s="60">
        <f t="shared" si="2"/>
        <v>48</v>
      </c>
      <c r="BC39" s="56" t="str">
        <f t="shared" si="3"/>
        <v>INR  Forty Eight Only</v>
      </c>
      <c r="IA39" s="22">
        <v>4.11</v>
      </c>
      <c r="IB39" s="22" t="s">
        <v>103</v>
      </c>
      <c r="IC39" s="22" t="s">
        <v>166</v>
      </c>
      <c r="IE39" s="23"/>
      <c r="IF39" s="23"/>
      <c r="IG39" s="23"/>
      <c r="IH39" s="23"/>
      <c r="II39" s="23"/>
    </row>
    <row r="40" spans="1:243" s="22" customFormat="1" ht="28.5">
      <c r="A40" s="66">
        <v>4.1</v>
      </c>
      <c r="B40" s="67" t="s">
        <v>306</v>
      </c>
      <c r="C40" s="39" t="s">
        <v>167</v>
      </c>
      <c r="D40" s="68">
        <v>11</v>
      </c>
      <c r="E40" s="69" t="s">
        <v>52</v>
      </c>
      <c r="F40" s="70">
        <v>545.68</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6002</v>
      </c>
      <c r="BB40" s="60">
        <f t="shared" si="2"/>
        <v>6002</v>
      </c>
      <c r="BC40" s="56" t="str">
        <f t="shared" si="3"/>
        <v>INR  Six Thousand  &amp;Two  Only</v>
      </c>
      <c r="IA40" s="22">
        <v>4.12</v>
      </c>
      <c r="IB40" s="22" t="s">
        <v>104</v>
      </c>
      <c r="IC40" s="22" t="s">
        <v>167</v>
      </c>
      <c r="ID40" s="22">
        <v>4</v>
      </c>
      <c r="IE40" s="23" t="s">
        <v>65</v>
      </c>
      <c r="IF40" s="23"/>
      <c r="IG40" s="23"/>
      <c r="IH40" s="23"/>
      <c r="II40" s="23"/>
    </row>
    <row r="41" spans="1:243" s="22" customFormat="1" ht="73.5" customHeight="1">
      <c r="A41" s="66">
        <v>4.11</v>
      </c>
      <c r="B41" s="67" t="s">
        <v>70</v>
      </c>
      <c r="C41" s="39" t="s">
        <v>168</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4.13</v>
      </c>
      <c r="IB41" s="22" t="s">
        <v>105</v>
      </c>
      <c r="IC41" s="22" t="s">
        <v>168</v>
      </c>
      <c r="IE41" s="23"/>
      <c r="IF41" s="23"/>
      <c r="IG41" s="23"/>
      <c r="IH41" s="23"/>
      <c r="II41" s="23"/>
    </row>
    <row r="42" spans="1:243" s="22" customFormat="1" ht="28.5">
      <c r="A42" s="66">
        <v>4.12</v>
      </c>
      <c r="B42" s="67" t="s">
        <v>307</v>
      </c>
      <c r="C42" s="39" t="s">
        <v>169</v>
      </c>
      <c r="D42" s="68">
        <v>503</v>
      </c>
      <c r="E42" s="69" t="s">
        <v>66</v>
      </c>
      <c r="F42" s="70">
        <v>73.21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36825</v>
      </c>
      <c r="BB42" s="60">
        <f t="shared" si="2"/>
        <v>36825</v>
      </c>
      <c r="BC42" s="56" t="str">
        <f t="shared" si="3"/>
        <v>INR  Thirty Six Thousand Eight Hundred &amp; Twenty Five  Only</v>
      </c>
      <c r="IA42" s="22">
        <v>4.14</v>
      </c>
      <c r="IB42" s="22" t="s">
        <v>80</v>
      </c>
      <c r="IC42" s="22" t="s">
        <v>169</v>
      </c>
      <c r="ID42" s="22">
        <v>8</v>
      </c>
      <c r="IE42" s="23" t="s">
        <v>65</v>
      </c>
      <c r="IF42" s="23"/>
      <c r="IG42" s="23"/>
      <c r="IH42" s="23"/>
      <c r="II42" s="23"/>
    </row>
    <row r="43" spans="1:243" s="22" customFormat="1" ht="15.75">
      <c r="A43" s="66">
        <v>5</v>
      </c>
      <c r="B43" s="67" t="s">
        <v>72</v>
      </c>
      <c r="C43" s="39" t="s">
        <v>170</v>
      </c>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5"/>
      <c r="IA43" s="22">
        <v>4.15</v>
      </c>
      <c r="IB43" s="22" t="s">
        <v>106</v>
      </c>
      <c r="IC43" s="22" t="s">
        <v>170</v>
      </c>
      <c r="IE43" s="23"/>
      <c r="IF43" s="23"/>
      <c r="IG43" s="23"/>
      <c r="IH43" s="23"/>
      <c r="II43" s="23"/>
    </row>
    <row r="44" spans="1:243" s="22" customFormat="1" ht="57">
      <c r="A44" s="66">
        <v>5.01</v>
      </c>
      <c r="B44" s="67" t="s">
        <v>308</v>
      </c>
      <c r="C44" s="39" t="s">
        <v>171</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4.16</v>
      </c>
      <c r="IB44" s="22" t="s">
        <v>107</v>
      </c>
      <c r="IC44" s="22" t="s">
        <v>171</v>
      </c>
      <c r="ID44" s="22">
        <v>3</v>
      </c>
      <c r="IE44" s="23" t="s">
        <v>65</v>
      </c>
      <c r="IF44" s="23"/>
      <c r="IG44" s="23"/>
      <c r="IH44" s="23"/>
      <c r="II44" s="23"/>
    </row>
    <row r="45" spans="1:243" s="22" customFormat="1" ht="28.5">
      <c r="A45" s="70">
        <v>5.02</v>
      </c>
      <c r="B45" s="67" t="s">
        <v>230</v>
      </c>
      <c r="C45" s="39" t="s">
        <v>172</v>
      </c>
      <c r="D45" s="68">
        <v>1.94</v>
      </c>
      <c r="E45" s="69" t="s">
        <v>64</v>
      </c>
      <c r="F45" s="70">
        <v>5398.9</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10474</v>
      </c>
      <c r="BB45" s="60">
        <f t="shared" si="2"/>
        <v>10474</v>
      </c>
      <c r="BC45" s="56" t="str">
        <f t="shared" si="3"/>
        <v>INR  Ten Thousand Four Hundred &amp; Seventy Four  Only</v>
      </c>
      <c r="IA45" s="22">
        <v>4.17</v>
      </c>
      <c r="IB45" s="22" t="s">
        <v>108</v>
      </c>
      <c r="IC45" s="22" t="s">
        <v>172</v>
      </c>
      <c r="ID45" s="22">
        <v>3</v>
      </c>
      <c r="IE45" s="23" t="s">
        <v>65</v>
      </c>
      <c r="IF45" s="23"/>
      <c r="IG45" s="23"/>
      <c r="IH45" s="23"/>
      <c r="II45" s="23"/>
    </row>
    <row r="46" spans="1:243" s="22" customFormat="1" ht="63" customHeight="1">
      <c r="A46" s="66">
        <v>5.03</v>
      </c>
      <c r="B46" s="67" t="s">
        <v>229</v>
      </c>
      <c r="C46" s="39" t="s">
        <v>173</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5</v>
      </c>
      <c r="IB46" s="22" t="s">
        <v>73</v>
      </c>
      <c r="IC46" s="22" t="s">
        <v>173</v>
      </c>
      <c r="IE46" s="23"/>
      <c r="IF46" s="23"/>
      <c r="IG46" s="23"/>
      <c r="IH46" s="23"/>
      <c r="II46" s="23"/>
    </row>
    <row r="47" spans="1:243" s="22" customFormat="1" ht="28.5">
      <c r="A47" s="66">
        <v>5.04</v>
      </c>
      <c r="B47" s="67" t="s">
        <v>230</v>
      </c>
      <c r="C47" s="39" t="s">
        <v>174</v>
      </c>
      <c r="D47" s="68">
        <v>12.8</v>
      </c>
      <c r="E47" s="69" t="s">
        <v>64</v>
      </c>
      <c r="F47" s="70">
        <v>6655.37</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aca="true" t="shared" si="5" ref="BA47:BA77">ROUND(total_amount_ba($B$2,$D$2,D47,F47,J47,K47,M47),0)</f>
        <v>85189</v>
      </c>
      <c r="BB47" s="60">
        <f aca="true" t="shared" si="6" ref="BB47:BB77">BA47+SUM(N47:AZ47)</f>
        <v>85189</v>
      </c>
      <c r="BC47" s="56" t="str">
        <f aca="true" t="shared" si="7" ref="BC47:BC77">SpellNumber(L47,BB47)</f>
        <v>INR  Eighty Five Thousand One Hundred &amp; Eighty Nine  Only</v>
      </c>
      <c r="IA47" s="22">
        <v>5.01</v>
      </c>
      <c r="IB47" s="22" t="s">
        <v>109</v>
      </c>
      <c r="IC47" s="22" t="s">
        <v>174</v>
      </c>
      <c r="IE47" s="23"/>
      <c r="IF47" s="23"/>
      <c r="IG47" s="23"/>
      <c r="IH47" s="23"/>
      <c r="II47" s="23"/>
    </row>
    <row r="48" spans="1:243" s="22" customFormat="1" ht="45.75" customHeight="1">
      <c r="A48" s="66">
        <v>5.05</v>
      </c>
      <c r="B48" s="67" t="s">
        <v>309</v>
      </c>
      <c r="C48" s="39" t="s">
        <v>175</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5.02</v>
      </c>
      <c r="IB48" s="22" t="s">
        <v>110</v>
      </c>
      <c r="IC48" s="22" t="s">
        <v>175</v>
      </c>
      <c r="ID48" s="22">
        <v>84</v>
      </c>
      <c r="IE48" s="23" t="s">
        <v>52</v>
      </c>
      <c r="IF48" s="23"/>
      <c r="IG48" s="23"/>
      <c r="IH48" s="23"/>
      <c r="II48" s="23"/>
    </row>
    <row r="49" spans="1:243" s="22" customFormat="1" ht="28.5">
      <c r="A49" s="66">
        <v>5.06</v>
      </c>
      <c r="B49" s="67" t="s">
        <v>310</v>
      </c>
      <c r="C49" s="39" t="s">
        <v>176</v>
      </c>
      <c r="D49" s="68">
        <v>5.6</v>
      </c>
      <c r="E49" s="69" t="s">
        <v>52</v>
      </c>
      <c r="F49" s="70">
        <v>678.43</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5"/>
        <v>3799</v>
      </c>
      <c r="BB49" s="60">
        <f t="shared" si="6"/>
        <v>3799</v>
      </c>
      <c r="BC49" s="56" t="str">
        <f t="shared" si="7"/>
        <v>INR  Three Thousand Seven Hundred &amp; Ninety Nine  Only</v>
      </c>
      <c r="IA49" s="22">
        <v>6</v>
      </c>
      <c r="IB49" s="22" t="s">
        <v>53</v>
      </c>
      <c r="IC49" s="22" t="s">
        <v>176</v>
      </c>
      <c r="IE49" s="23"/>
      <c r="IF49" s="23"/>
      <c r="IG49" s="23"/>
      <c r="IH49" s="23"/>
      <c r="II49" s="23"/>
    </row>
    <row r="50" spans="1:243" s="22" customFormat="1" ht="71.25">
      <c r="A50" s="66">
        <v>5.07</v>
      </c>
      <c r="B50" s="67" t="s">
        <v>77</v>
      </c>
      <c r="C50" s="39" t="s">
        <v>177</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6.01</v>
      </c>
      <c r="IB50" s="22" t="s">
        <v>83</v>
      </c>
      <c r="IC50" s="22" t="s">
        <v>177</v>
      </c>
      <c r="IE50" s="23"/>
      <c r="IF50" s="23"/>
      <c r="IG50" s="23"/>
      <c r="IH50" s="23"/>
      <c r="II50" s="23"/>
    </row>
    <row r="51" spans="1:243" s="22" customFormat="1" ht="28.5">
      <c r="A51" s="66">
        <v>5.08</v>
      </c>
      <c r="B51" s="67" t="s">
        <v>78</v>
      </c>
      <c r="C51" s="39" t="s">
        <v>178</v>
      </c>
      <c r="D51" s="68">
        <v>11</v>
      </c>
      <c r="E51" s="69" t="s">
        <v>52</v>
      </c>
      <c r="F51" s="70">
        <v>817.27</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5"/>
        <v>8990</v>
      </c>
      <c r="BB51" s="60">
        <f t="shared" si="6"/>
        <v>8990</v>
      </c>
      <c r="BC51" s="56" t="str">
        <f t="shared" si="7"/>
        <v>INR  Eight Thousand Nine Hundred &amp; Ninety  Only</v>
      </c>
      <c r="IA51" s="22">
        <v>6.02</v>
      </c>
      <c r="IB51" s="22" t="s">
        <v>84</v>
      </c>
      <c r="IC51" s="22" t="s">
        <v>178</v>
      </c>
      <c r="ID51" s="22">
        <v>3.15</v>
      </c>
      <c r="IE51" s="23" t="s">
        <v>52</v>
      </c>
      <c r="IF51" s="23"/>
      <c r="IG51" s="23"/>
      <c r="IH51" s="23"/>
      <c r="II51" s="23"/>
    </row>
    <row r="52" spans="1:243" s="22" customFormat="1" ht="77.25" customHeight="1">
      <c r="A52" s="66">
        <v>5.09</v>
      </c>
      <c r="B52" s="67" t="s">
        <v>311</v>
      </c>
      <c r="C52" s="39" t="s">
        <v>179</v>
      </c>
      <c r="D52" s="68">
        <v>1</v>
      </c>
      <c r="E52" s="69" t="s">
        <v>74</v>
      </c>
      <c r="F52" s="70">
        <v>45.59</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5"/>
        <v>46</v>
      </c>
      <c r="BB52" s="60">
        <f t="shared" si="6"/>
        <v>46</v>
      </c>
      <c r="BC52" s="56" t="str">
        <f t="shared" si="7"/>
        <v>INR  Forty Six Only</v>
      </c>
      <c r="IA52" s="22">
        <v>6.03</v>
      </c>
      <c r="IB52" s="22" t="s">
        <v>111</v>
      </c>
      <c r="IC52" s="22" t="s">
        <v>179</v>
      </c>
      <c r="IE52" s="23"/>
      <c r="IF52" s="23"/>
      <c r="IG52" s="23"/>
      <c r="IH52" s="23"/>
      <c r="II52" s="23"/>
    </row>
    <row r="53" spans="1:243" s="22" customFormat="1" ht="16.5" customHeight="1">
      <c r="A53" s="66">
        <v>6</v>
      </c>
      <c r="B53" s="67" t="s">
        <v>89</v>
      </c>
      <c r="C53" s="39" t="s">
        <v>180</v>
      </c>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5"/>
      <c r="IA53" s="22">
        <v>6.04</v>
      </c>
      <c r="IB53" s="22" t="s">
        <v>86</v>
      </c>
      <c r="IC53" s="22" t="s">
        <v>180</v>
      </c>
      <c r="ID53" s="22">
        <v>210</v>
      </c>
      <c r="IE53" s="23" t="s">
        <v>52</v>
      </c>
      <c r="IF53" s="23"/>
      <c r="IG53" s="23"/>
      <c r="IH53" s="23"/>
      <c r="II53" s="23"/>
    </row>
    <row r="54" spans="1:243" s="22" customFormat="1" ht="213.75">
      <c r="A54" s="66">
        <v>6.01</v>
      </c>
      <c r="B54" s="67" t="s">
        <v>90</v>
      </c>
      <c r="C54" s="39" t="s">
        <v>181</v>
      </c>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5"/>
      <c r="IA54" s="22">
        <v>6.05</v>
      </c>
      <c r="IB54" s="22" t="s">
        <v>85</v>
      </c>
      <c r="IC54" s="22" t="s">
        <v>181</v>
      </c>
      <c r="IE54" s="23"/>
      <c r="IF54" s="23"/>
      <c r="IG54" s="23"/>
      <c r="IH54" s="23"/>
      <c r="II54" s="23"/>
    </row>
    <row r="55" spans="1:243" s="22" customFormat="1" ht="20.25" customHeight="1">
      <c r="A55" s="66">
        <v>6.02</v>
      </c>
      <c r="B55" s="67" t="s">
        <v>91</v>
      </c>
      <c r="C55" s="39" t="s">
        <v>182</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6.06</v>
      </c>
      <c r="IB55" s="22" t="s">
        <v>86</v>
      </c>
      <c r="IC55" s="22" t="s">
        <v>182</v>
      </c>
      <c r="ID55" s="22">
        <v>35</v>
      </c>
      <c r="IE55" s="23" t="s">
        <v>52</v>
      </c>
      <c r="IF55" s="23"/>
      <c r="IG55" s="23"/>
      <c r="IH55" s="23"/>
      <c r="II55" s="23"/>
    </row>
    <row r="56" spans="1:243" s="22" customFormat="1" ht="24" customHeight="1">
      <c r="A56" s="66">
        <v>6.03</v>
      </c>
      <c r="B56" s="67" t="s">
        <v>92</v>
      </c>
      <c r="C56" s="39" t="s">
        <v>183</v>
      </c>
      <c r="D56" s="68">
        <v>4.95</v>
      </c>
      <c r="E56" s="69" t="s">
        <v>52</v>
      </c>
      <c r="F56" s="70">
        <v>3513.94</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5"/>
        <v>17394</v>
      </c>
      <c r="BB56" s="60">
        <f t="shared" si="6"/>
        <v>17394</v>
      </c>
      <c r="BC56" s="56" t="str">
        <f t="shared" si="7"/>
        <v>INR  Seventeen Thousand Three Hundred &amp; Ninety Four  Only</v>
      </c>
      <c r="IA56" s="22">
        <v>6.07</v>
      </c>
      <c r="IB56" s="22" t="s">
        <v>112</v>
      </c>
      <c r="IC56" s="22" t="s">
        <v>183</v>
      </c>
      <c r="IE56" s="23"/>
      <c r="IF56" s="23"/>
      <c r="IG56" s="23"/>
      <c r="IH56" s="23"/>
      <c r="II56" s="23"/>
    </row>
    <row r="57" spans="1:243" s="22" customFormat="1" ht="77.25" customHeight="1">
      <c r="A57" s="66">
        <v>6.04</v>
      </c>
      <c r="B57" s="71" t="s">
        <v>312</v>
      </c>
      <c r="C57" s="39" t="s">
        <v>184</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5"/>
      <c r="IA57" s="22">
        <v>6.08</v>
      </c>
      <c r="IB57" s="22" t="s">
        <v>113</v>
      </c>
      <c r="IC57" s="22" t="s">
        <v>184</v>
      </c>
      <c r="ID57" s="22">
        <v>11</v>
      </c>
      <c r="IE57" s="23" t="s">
        <v>52</v>
      </c>
      <c r="IF57" s="23"/>
      <c r="IG57" s="23"/>
      <c r="IH57" s="23"/>
      <c r="II57" s="23"/>
    </row>
    <row r="58" spans="1:243" s="22" customFormat="1" ht="28.5">
      <c r="A58" s="66">
        <v>6.05</v>
      </c>
      <c r="B58" s="71" t="s">
        <v>313</v>
      </c>
      <c r="C58" s="39" t="s">
        <v>185</v>
      </c>
      <c r="D58" s="68">
        <v>10</v>
      </c>
      <c r="E58" s="69" t="s">
        <v>74</v>
      </c>
      <c r="F58" s="70">
        <v>329.89</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5"/>
        <v>3299</v>
      </c>
      <c r="BB58" s="60">
        <f t="shared" si="6"/>
        <v>3299</v>
      </c>
      <c r="BC58" s="56" t="str">
        <f t="shared" si="7"/>
        <v>INR  Three Thousand Two Hundred &amp; Ninety Nine  Only</v>
      </c>
      <c r="IA58" s="22">
        <v>6.09</v>
      </c>
      <c r="IB58" s="22" t="s">
        <v>114</v>
      </c>
      <c r="IC58" s="22" t="s">
        <v>185</v>
      </c>
      <c r="ID58" s="22">
        <v>210</v>
      </c>
      <c r="IE58" s="23" t="s">
        <v>52</v>
      </c>
      <c r="IF58" s="23"/>
      <c r="IG58" s="23"/>
      <c r="IH58" s="23"/>
      <c r="II58" s="23"/>
    </row>
    <row r="59" spans="1:243" s="22" customFormat="1" ht="242.25">
      <c r="A59" s="70">
        <v>6.06</v>
      </c>
      <c r="B59" s="67" t="s">
        <v>314</v>
      </c>
      <c r="C59" s="39" t="s">
        <v>186</v>
      </c>
      <c r="D59" s="68">
        <v>25.3</v>
      </c>
      <c r="E59" s="69" t="s">
        <v>52</v>
      </c>
      <c r="F59" s="70">
        <v>1090.22</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5"/>
        <v>27583</v>
      </c>
      <c r="BB59" s="60">
        <f t="shared" si="6"/>
        <v>27583</v>
      </c>
      <c r="BC59" s="56" t="str">
        <f t="shared" si="7"/>
        <v>INR  Twenty Seven Thousand Five Hundred &amp; Eighty Three  Only</v>
      </c>
      <c r="IA59" s="22">
        <v>6.1</v>
      </c>
      <c r="IB59" s="22" t="s">
        <v>115</v>
      </c>
      <c r="IC59" s="22" t="s">
        <v>186</v>
      </c>
      <c r="ID59" s="22">
        <v>210</v>
      </c>
      <c r="IE59" s="23" t="s">
        <v>52</v>
      </c>
      <c r="IF59" s="23"/>
      <c r="IG59" s="23"/>
      <c r="IH59" s="23"/>
      <c r="II59" s="23"/>
    </row>
    <row r="60" spans="1:243" s="22" customFormat="1" ht="19.5" customHeight="1">
      <c r="A60" s="66">
        <v>7</v>
      </c>
      <c r="B60" s="67" t="s">
        <v>79</v>
      </c>
      <c r="C60" s="39" t="s">
        <v>187</v>
      </c>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5"/>
      <c r="IA60" s="22">
        <v>6.11</v>
      </c>
      <c r="IB60" s="22" t="s">
        <v>116</v>
      </c>
      <c r="IC60" s="22" t="s">
        <v>187</v>
      </c>
      <c r="IE60" s="23"/>
      <c r="IF60" s="23"/>
      <c r="IG60" s="23"/>
      <c r="IH60" s="23"/>
      <c r="II60" s="23"/>
    </row>
    <row r="61" spans="1:243" s="22" customFormat="1" ht="114">
      <c r="A61" s="66">
        <v>7.01</v>
      </c>
      <c r="B61" s="67" t="s">
        <v>95</v>
      </c>
      <c r="C61" s="39" t="s">
        <v>188</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5"/>
      <c r="IA61" s="22">
        <v>6.12</v>
      </c>
      <c r="IB61" s="22" t="s">
        <v>117</v>
      </c>
      <c r="IC61" s="22" t="s">
        <v>188</v>
      </c>
      <c r="ID61" s="22">
        <v>84</v>
      </c>
      <c r="IE61" s="23" t="s">
        <v>52</v>
      </c>
      <c r="IF61" s="23"/>
      <c r="IG61" s="23"/>
      <c r="IH61" s="23"/>
      <c r="II61" s="23"/>
    </row>
    <row r="62" spans="1:243" s="22" customFormat="1" ht="28.5">
      <c r="A62" s="70">
        <v>7.02</v>
      </c>
      <c r="B62" s="67" t="s">
        <v>96</v>
      </c>
      <c r="C62" s="39" t="s">
        <v>189</v>
      </c>
      <c r="D62" s="68">
        <v>0.1</v>
      </c>
      <c r="E62" s="69" t="s">
        <v>64</v>
      </c>
      <c r="F62" s="70">
        <v>92351.77</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5"/>
        <v>9235</v>
      </c>
      <c r="BB62" s="60">
        <f t="shared" si="6"/>
        <v>9235</v>
      </c>
      <c r="BC62" s="56" t="str">
        <f t="shared" si="7"/>
        <v>INR  Nine Thousand Two Hundred &amp; Thirty Five  Only</v>
      </c>
      <c r="IA62" s="22">
        <v>7</v>
      </c>
      <c r="IB62" s="22" t="s">
        <v>118</v>
      </c>
      <c r="IC62" s="22" t="s">
        <v>189</v>
      </c>
      <c r="IE62" s="23"/>
      <c r="IF62" s="23"/>
      <c r="IG62" s="23"/>
      <c r="IH62" s="23"/>
      <c r="II62" s="23"/>
    </row>
    <row r="63" spans="1:243" s="22" customFormat="1" ht="156.75">
      <c r="A63" s="66">
        <v>7.03</v>
      </c>
      <c r="B63" s="71" t="s">
        <v>315</v>
      </c>
      <c r="C63" s="39" t="s">
        <v>190</v>
      </c>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5"/>
      <c r="IA63" s="22">
        <v>7.01</v>
      </c>
      <c r="IB63" s="22" t="s">
        <v>119</v>
      </c>
      <c r="IC63" s="22" t="s">
        <v>190</v>
      </c>
      <c r="IE63" s="23"/>
      <c r="IF63" s="23"/>
      <c r="IG63" s="23"/>
      <c r="IH63" s="23"/>
      <c r="II63" s="23"/>
    </row>
    <row r="64" spans="1:243" s="22" customFormat="1" ht="21" customHeight="1">
      <c r="A64" s="66">
        <v>7.04</v>
      </c>
      <c r="B64" s="71" t="s">
        <v>232</v>
      </c>
      <c r="C64" s="39" t="s">
        <v>191</v>
      </c>
      <c r="D64" s="73"/>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5"/>
      <c r="IA64" s="22">
        <v>7.02</v>
      </c>
      <c r="IB64" s="22" t="s">
        <v>120</v>
      </c>
      <c r="IC64" s="22" t="s">
        <v>191</v>
      </c>
      <c r="ID64" s="22">
        <v>5</v>
      </c>
      <c r="IE64" s="23" t="s">
        <v>52</v>
      </c>
      <c r="IF64" s="23"/>
      <c r="IG64" s="23"/>
      <c r="IH64" s="23"/>
      <c r="II64" s="23"/>
    </row>
    <row r="65" spans="1:243" s="22" customFormat="1" ht="28.5">
      <c r="A65" s="70">
        <v>7.05</v>
      </c>
      <c r="B65" s="67" t="s">
        <v>239</v>
      </c>
      <c r="C65" s="39" t="s">
        <v>192</v>
      </c>
      <c r="D65" s="68">
        <v>1.99</v>
      </c>
      <c r="E65" s="69" t="s">
        <v>52</v>
      </c>
      <c r="F65" s="70">
        <v>3168.21</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5"/>
        <v>6305</v>
      </c>
      <c r="BB65" s="60">
        <f t="shared" si="6"/>
        <v>6305</v>
      </c>
      <c r="BC65" s="56" t="str">
        <f t="shared" si="7"/>
        <v>INR  Six Thousand Three Hundred &amp; Five  Only</v>
      </c>
      <c r="IA65" s="22">
        <v>7.03</v>
      </c>
      <c r="IB65" s="22" t="s">
        <v>121</v>
      </c>
      <c r="IC65" s="22" t="s">
        <v>192</v>
      </c>
      <c r="IE65" s="23"/>
      <c r="IF65" s="23"/>
      <c r="IG65" s="23"/>
      <c r="IH65" s="23"/>
      <c r="II65" s="23"/>
    </row>
    <row r="66" spans="1:243" s="22" customFormat="1" ht="33" customHeight="1">
      <c r="A66" s="66">
        <v>7.06</v>
      </c>
      <c r="B66" s="67" t="s">
        <v>231</v>
      </c>
      <c r="C66" s="39" t="s">
        <v>193</v>
      </c>
      <c r="D66" s="73"/>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5"/>
      <c r="IA66" s="22">
        <v>7.04</v>
      </c>
      <c r="IB66" s="22" t="s">
        <v>122</v>
      </c>
      <c r="IC66" s="22" t="s">
        <v>193</v>
      </c>
      <c r="ID66" s="22">
        <v>6</v>
      </c>
      <c r="IE66" s="23" t="s">
        <v>52</v>
      </c>
      <c r="IF66" s="23"/>
      <c r="IG66" s="23"/>
      <c r="IH66" s="23"/>
      <c r="II66" s="23"/>
    </row>
    <row r="67" spans="1:243" s="22" customFormat="1" ht="15.75">
      <c r="A67" s="66">
        <v>7.07</v>
      </c>
      <c r="B67" s="67" t="s">
        <v>232</v>
      </c>
      <c r="C67" s="39" t="s">
        <v>194</v>
      </c>
      <c r="D67" s="73"/>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5"/>
      <c r="IA67" s="22">
        <v>8</v>
      </c>
      <c r="IB67" s="22" t="s">
        <v>123</v>
      </c>
      <c r="IC67" s="22" t="s">
        <v>194</v>
      </c>
      <c r="IE67" s="23"/>
      <c r="IF67" s="23"/>
      <c r="IG67" s="23"/>
      <c r="IH67" s="23"/>
      <c r="II67" s="23"/>
    </row>
    <row r="68" spans="1:243" s="22" customFormat="1" ht="28.5">
      <c r="A68" s="70">
        <v>7.08</v>
      </c>
      <c r="B68" s="67" t="s">
        <v>233</v>
      </c>
      <c r="C68" s="39" t="s">
        <v>195</v>
      </c>
      <c r="D68" s="68">
        <v>3.36</v>
      </c>
      <c r="E68" s="69" t="s">
        <v>52</v>
      </c>
      <c r="F68" s="70">
        <v>3817.4</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5"/>
        <v>12826</v>
      </c>
      <c r="BB68" s="60">
        <f t="shared" si="6"/>
        <v>12826</v>
      </c>
      <c r="BC68" s="56" t="str">
        <f t="shared" si="7"/>
        <v>INR  Twelve Thousand Eight Hundred &amp; Twenty Six  Only</v>
      </c>
      <c r="IA68" s="22">
        <v>8.01</v>
      </c>
      <c r="IB68" s="22" t="s">
        <v>124</v>
      </c>
      <c r="IC68" s="22" t="s">
        <v>195</v>
      </c>
      <c r="IE68" s="23"/>
      <c r="IF68" s="23"/>
      <c r="IG68" s="23"/>
      <c r="IH68" s="23"/>
      <c r="II68" s="23"/>
    </row>
    <row r="69" spans="1:243" s="22" customFormat="1" ht="42.75">
      <c r="A69" s="66">
        <v>7.09</v>
      </c>
      <c r="B69" s="71" t="s">
        <v>316</v>
      </c>
      <c r="C69" s="39" t="s">
        <v>196</v>
      </c>
      <c r="D69" s="73"/>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5"/>
      <c r="IA69" s="22">
        <v>8.02</v>
      </c>
      <c r="IB69" s="22" t="s">
        <v>125</v>
      </c>
      <c r="IC69" s="22" t="s">
        <v>196</v>
      </c>
      <c r="ID69" s="22">
        <v>1</v>
      </c>
      <c r="IE69" s="23" t="s">
        <v>65</v>
      </c>
      <c r="IF69" s="23"/>
      <c r="IG69" s="23"/>
      <c r="IH69" s="23"/>
      <c r="II69" s="23"/>
    </row>
    <row r="70" spans="1:243" s="22" customFormat="1" ht="28.5">
      <c r="A70" s="66">
        <v>7.1</v>
      </c>
      <c r="B70" s="71" t="s">
        <v>317</v>
      </c>
      <c r="C70" s="39" t="s">
        <v>197</v>
      </c>
      <c r="D70" s="68">
        <v>10</v>
      </c>
      <c r="E70" s="69" t="s">
        <v>65</v>
      </c>
      <c r="F70" s="70">
        <v>149.05</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5"/>
        <v>1491</v>
      </c>
      <c r="BB70" s="60">
        <f t="shared" si="6"/>
        <v>1491</v>
      </c>
      <c r="BC70" s="56" t="str">
        <f t="shared" si="7"/>
        <v>INR  One Thousand Four Hundred &amp; Ninety One  Only</v>
      </c>
      <c r="IA70" s="22">
        <v>9</v>
      </c>
      <c r="IB70" s="22" t="s">
        <v>126</v>
      </c>
      <c r="IC70" s="22" t="s">
        <v>197</v>
      </c>
      <c r="IE70" s="23"/>
      <c r="IF70" s="23"/>
      <c r="IG70" s="23"/>
      <c r="IH70" s="23"/>
      <c r="II70" s="23"/>
    </row>
    <row r="71" spans="1:243" s="22" customFormat="1" ht="55.5" customHeight="1">
      <c r="A71" s="70">
        <v>7.11</v>
      </c>
      <c r="B71" s="67" t="s">
        <v>234</v>
      </c>
      <c r="C71" s="39" t="s">
        <v>198</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9.01</v>
      </c>
      <c r="IB71" s="22" t="s">
        <v>127</v>
      </c>
      <c r="IC71" s="22" t="s">
        <v>198</v>
      </c>
      <c r="IE71" s="23"/>
      <c r="IF71" s="23"/>
      <c r="IG71" s="23"/>
      <c r="IH71" s="23"/>
      <c r="II71" s="23"/>
    </row>
    <row r="72" spans="1:243" s="22" customFormat="1" ht="15.75">
      <c r="A72" s="66">
        <v>7.12</v>
      </c>
      <c r="B72" s="67" t="s">
        <v>318</v>
      </c>
      <c r="C72" s="39" t="s">
        <v>199</v>
      </c>
      <c r="D72" s="68">
        <v>2</v>
      </c>
      <c r="E72" s="69" t="s">
        <v>65</v>
      </c>
      <c r="F72" s="70">
        <v>53.09</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5"/>
        <v>106</v>
      </c>
      <c r="BB72" s="60">
        <f t="shared" si="6"/>
        <v>106</v>
      </c>
      <c r="BC72" s="56" t="str">
        <f t="shared" si="7"/>
        <v>INR  One Hundred &amp; Six  Only</v>
      </c>
      <c r="IA72" s="22">
        <v>9.02</v>
      </c>
      <c r="IB72" s="22" t="s">
        <v>128</v>
      </c>
      <c r="IC72" s="22" t="s">
        <v>199</v>
      </c>
      <c r="ID72" s="22">
        <v>3</v>
      </c>
      <c r="IE72" s="23" t="s">
        <v>65</v>
      </c>
      <c r="IF72" s="23"/>
      <c r="IG72" s="23"/>
      <c r="IH72" s="23"/>
      <c r="II72" s="23"/>
    </row>
    <row r="73" spans="1:243" s="22" customFormat="1" ht="28.5">
      <c r="A73" s="66">
        <v>7.13</v>
      </c>
      <c r="B73" s="67" t="s">
        <v>319</v>
      </c>
      <c r="C73" s="39" t="s">
        <v>200</v>
      </c>
      <c r="D73" s="68">
        <v>9</v>
      </c>
      <c r="E73" s="69" t="s">
        <v>65</v>
      </c>
      <c r="F73" s="70">
        <v>46.07</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5"/>
        <v>415</v>
      </c>
      <c r="BB73" s="60">
        <f t="shared" si="6"/>
        <v>415</v>
      </c>
      <c r="BC73" s="56" t="str">
        <f t="shared" si="7"/>
        <v>INR  Four Hundred &amp; Fifteen  Only</v>
      </c>
      <c r="IA73" s="22">
        <v>9.03</v>
      </c>
      <c r="IB73" s="22" t="s">
        <v>129</v>
      </c>
      <c r="IC73" s="22" t="s">
        <v>200</v>
      </c>
      <c r="IE73" s="23"/>
      <c r="IF73" s="23"/>
      <c r="IG73" s="23"/>
      <c r="IH73" s="23"/>
      <c r="II73" s="23"/>
    </row>
    <row r="74" spans="1:243" s="22" customFormat="1" ht="20.25" customHeight="1">
      <c r="A74" s="70">
        <v>7.14</v>
      </c>
      <c r="B74" s="67" t="s">
        <v>235</v>
      </c>
      <c r="C74" s="39" t="s">
        <v>201</v>
      </c>
      <c r="D74" s="68">
        <v>8</v>
      </c>
      <c r="E74" s="69" t="s">
        <v>65</v>
      </c>
      <c r="F74" s="70">
        <v>33.93</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5"/>
        <v>271</v>
      </c>
      <c r="BB74" s="60">
        <f t="shared" si="6"/>
        <v>271</v>
      </c>
      <c r="BC74" s="56" t="str">
        <f t="shared" si="7"/>
        <v>INR  Two Hundred &amp; Seventy One  Only</v>
      </c>
      <c r="IA74" s="22">
        <v>9.04</v>
      </c>
      <c r="IB74" s="22" t="s">
        <v>130</v>
      </c>
      <c r="IC74" s="22" t="s">
        <v>201</v>
      </c>
      <c r="IE74" s="23"/>
      <c r="IF74" s="23"/>
      <c r="IG74" s="23"/>
      <c r="IH74" s="23"/>
      <c r="II74" s="23"/>
    </row>
    <row r="75" spans="1:243" s="22" customFormat="1" ht="57">
      <c r="A75" s="66">
        <v>7.15</v>
      </c>
      <c r="B75" s="71" t="s">
        <v>236</v>
      </c>
      <c r="C75" s="39" t="s">
        <v>202</v>
      </c>
      <c r="D75" s="73"/>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5"/>
      <c r="IA75" s="22">
        <v>9.05</v>
      </c>
      <c r="IB75" s="22" t="s">
        <v>131</v>
      </c>
      <c r="IC75" s="22" t="s">
        <v>202</v>
      </c>
      <c r="ID75" s="22">
        <v>3</v>
      </c>
      <c r="IE75" s="23" t="s">
        <v>65</v>
      </c>
      <c r="IF75" s="23"/>
      <c r="IG75" s="23"/>
      <c r="IH75" s="23"/>
      <c r="II75" s="23"/>
    </row>
    <row r="76" spans="1:243" s="22" customFormat="1" ht="22.5" customHeight="1">
      <c r="A76" s="66">
        <v>7.16</v>
      </c>
      <c r="B76" s="71" t="s">
        <v>80</v>
      </c>
      <c r="C76" s="39" t="s">
        <v>203</v>
      </c>
      <c r="D76" s="68">
        <v>2</v>
      </c>
      <c r="E76" s="69" t="s">
        <v>65</v>
      </c>
      <c r="F76" s="70">
        <v>30.55</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5"/>
        <v>61</v>
      </c>
      <c r="BB76" s="60">
        <f t="shared" si="6"/>
        <v>61</v>
      </c>
      <c r="BC76" s="56" t="str">
        <f t="shared" si="7"/>
        <v>INR  Sixty One Only</v>
      </c>
      <c r="IA76" s="22">
        <v>9.06</v>
      </c>
      <c r="IB76" s="22" t="s">
        <v>132</v>
      </c>
      <c r="IC76" s="22" t="s">
        <v>203</v>
      </c>
      <c r="ID76" s="22">
        <v>2</v>
      </c>
      <c r="IE76" s="23" t="s">
        <v>65</v>
      </c>
      <c r="IF76" s="23"/>
      <c r="IG76" s="23"/>
      <c r="IH76" s="23"/>
      <c r="II76" s="23"/>
    </row>
    <row r="77" spans="1:243" s="22" customFormat="1" ht="28.5">
      <c r="A77" s="70">
        <v>7.17</v>
      </c>
      <c r="B77" s="67" t="s">
        <v>237</v>
      </c>
      <c r="C77" s="39" t="s">
        <v>204</v>
      </c>
      <c r="D77" s="68">
        <v>8</v>
      </c>
      <c r="E77" s="69" t="s">
        <v>65</v>
      </c>
      <c r="F77" s="70">
        <v>24.5</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5"/>
        <v>196</v>
      </c>
      <c r="BB77" s="60">
        <f t="shared" si="6"/>
        <v>196</v>
      </c>
      <c r="BC77" s="56" t="str">
        <f t="shared" si="7"/>
        <v>INR  One Hundred &amp; Ninety Six  Only</v>
      </c>
      <c r="IA77" s="22">
        <v>10</v>
      </c>
      <c r="IB77" s="22" t="s">
        <v>133</v>
      </c>
      <c r="IC77" s="22" t="s">
        <v>204</v>
      </c>
      <c r="IE77" s="23"/>
      <c r="IF77" s="23"/>
      <c r="IG77" s="23"/>
      <c r="IH77" s="23"/>
      <c r="II77" s="23"/>
    </row>
    <row r="78" spans="1:243" s="22" customFormat="1" ht="99.75">
      <c r="A78" s="66">
        <v>7.18</v>
      </c>
      <c r="B78" s="67" t="s">
        <v>101</v>
      </c>
      <c r="C78" s="39" t="s">
        <v>205</v>
      </c>
      <c r="D78" s="73"/>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5"/>
      <c r="IA78" s="22">
        <v>10.01</v>
      </c>
      <c r="IB78" s="22" t="s">
        <v>134</v>
      </c>
      <c r="IC78" s="22" t="s">
        <v>205</v>
      </c>
      <c r="IE78" s="23"/>
      <c r="IF78" s="23"/>
      <c r="IG78" s="23"/>
      <c r="IH78" s="23"/>
      <c r="II78" s="23"/>
    </row>
    <row r="79" spans="1:243" s="22" customFormat="1" ht="28.5">
      <c r="A79" s="66">
        <v>7.19</v>
      </c>
      <c r="B79" s="67" t="s">
        <v>317</v>
      </c>
      <c r="C79" s="39" t="s">
        <v>206</v>
      </c>
      <c r="D79" s="68">
        <v>11</v>
      </c>
      <c r="E79" s="69" t="s">
        <v>65</v>
      </c>
      <c r="F79" s="70">
        <v>203.15</v>
      </c>
      <c r="G79" s="40"/>
      <c r="H79" s="24"/>
      <c r="I79" s="47" t="s">
        <v>38</v>
      </c>
      <c r="J79" s="48">
        <f aca="true" t="shared" si="8" ref="J79:J109">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aca="true" t="shared" si="9" ref="BA79:BA109">ROUND(total_amount_ba($B$2,$D$2,D79,F79,J79,K79,M79),0)</f>
        <v>2235</v>
      </c>
      <c r="BB79" s="60">
        <f aca="true" t="shared" si="10" ref="BB79:BB109">BA79+SUM(N79:AZ79)</f>
        <v>2235</v>
      </c>
      <c r="BC79" s="56" t="str">
        <f aca="true" t="shared" si="11" ref="BC79:BC109">SpellNumber(L79,BB79)</f>
        <v>INR  Two Thousand Two Hundred &amp; Thirty Five  Only</v>
      </c>
      <c r="IA79" s="22">
        <v>10.02</v>
      </c>
      <c r="IB79" s="22" t="s">
        <v>135</v>
      </c>
      <c r="IC79" s="22" t="s">
        <v>206</v>
      </c>
      <c r="ID79" s="22">
        <v>8</v>
      </c>
      <c r="IE79" s="23" t="s">
        <v>74</v>
      </c>
      <c r="IF79" s="23"/>
      <c r="IG79" s="23"/>
      <c r="IH79" s="23"/>
      <c r="II79" s="23"/>
    </row>
    <row r="80" spans="1:243" s="22" customFormat="1" ht="85.5">
      <c r="A80" s="70">
        <v>7.2</v>
      </c>
      <c r="B80" s="67" t="s">
        <v>103</v>
      </c>
      <c r="C80" s="39" t="s">
        <v>207</v>
      </c>
      <c r="D80" s="73"/>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5"/>
      <c r="IA80" s="22">
        <v>10.03</v>
      </c>
      <c r="IB80" s="22" t="s">
        <v>136</v>
      </c>
      <c r="IC80" s="22" t="s">
        <v>207</v>
      </c>
      <c r="ID80" s="22">
        <v>4</v>
      </c>
      <c r="IE80" s="23" t="s">
        <v>74</v>
      </c>
      <c r="IF80" s="23"/>
      <c r="IG80" s="23"/>
      <c r="IH80" s="23"/>
      <c r="II80" s="23"/>
    </row>
    <row r="81" spans="1:243" s="22" customFormat="1" ht="15.75">
      <c r="A81" s="66">
        <v>7.21</v>
      </c>
      <c r="B81" s="71" t="s">
        <v>318</v>
      </c>
      <c r="C81" s="39" t="s">
        <v>208</v>
      </c>
      <c r="D81" s="68">
        <v>9</v>
      </c>
      <c r="E81" s="69" t="s">
        <v>65</v>
      </c>
      <c r="F81" s="70">
        <v>78.91</v>
      </c>
      <c r="G81" s="40"/>
      <c r="H81" s="24"/>
      <c r="I81" s="47" t="s">
        <v>38</v>
      </c>
      <c r="J81" s="48">
        <f t="shared" si="8"/>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9"/>
        <v>710</v>
      </c>
      <c r="BB81" s="60">
        <f t="shared" si="10"/>
        <v>710</v>
      </c>
      <c r="BC81" s="56" t="str">
        <f t="shared" si="11"/>
        <v>INR  Seven Hundred &amp; Ten  Only</v>
      </c>
      <c r="IA81" s="22">
        <v>10.04</v>
      </c>
      <c r="IB81" s="22" t="s">
        <v>137</v>
      </c>
      <c r="IC81" s="22" t="s">
        <v>208</v>
      </c>
      <c r="ID81" s="22">
        <v>25</v>
      </c>
      <c r="IE81" s="23" t="s">
        <v>74</v>
      </c>
      <c r="IF81" s="23"/>
      <c r="IG81" s="23"/>
      <c r="IH81" s="23"/>
      <c r="II81" s="23"/>
    </row>
    <row r="82" spans="1:243" s="22" customFormat="1" ht="33" customHeight="1">
      <c r="A82" s="66">
        <v>7.22</v>
      </c>
      <c r="B82" s="71" t="s">
        <v>319</v>
      </c>
      <c r="C82" s="39" t="s">
        <v>209</v>
      </c>
      <c r="D82" s="68">
        <v>29</v>
      </c>
      <c r="E82" s="69" t="s">
        <v>65</v>
      </c>
      <c r="F82" s="70">
        <v>65.76</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9"/>
        <v>1907</v>
      </c>
      <c r="BB82" s="60">
        <f t="shared" si="10"/>
        <v>1907</v>
      </c>
      <c r="BC82" s="56" t="str">
        <f t="shared" si="11"/>
        <v>INR  One Thousand Nine Hundred &amp; Seven  Only</v>
      </c>
      <c r="IA82" s="22">
        <v>10.05</v>
      </c>
      <c r="IB82" s="22" t="s">
        <v>138</v>
      </c>
      <c r="IC82" s="22" t="s">
        <v>209</v>
      </c>
      <c r="IE82" s="23"/>
      <c r="IF82" s="23"/>
      <c r="IG82" s="23"/>
      <c r="IH82" s="23"/>
      <c r="II82" s="23"/>
    </row>
    <row r="83" spans="1:243" s="22" customFormat="1" ht="28.5">
      <c r="A83" s="70">
        <v>7.23</v>
      </c>
      <c r="B83" s="67" t="s">
        <v>235</v>
      </c>
      <c r="C83" s="39" t="s">
        <v>210</v>
      </c>
      <c r="D83" s="68">
        <v>47</v>
      </c>
      <c r="E83" s="69" t="s">
        <v>65</v>
      </c>
      <c r="F83" s="70">
        <v>50.98</v>
      </c>
      <c r="G83" s="40"/>
      <c r="H83" s="24"/>
      <c r="I83" s="47" t="s">
        <v>38</v>
      </c>
      <c r="J83" s="48">
        <f t="shared" si="8"/>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9"/>
        <v>2396</v>
      </c>
      <c r="BB83" s="60">
        <f t="shared" si="10"/>
        <v>2396</v>
      </c>
      <c r="BC83" s="56" t="str">
        <f t="shared" si="11"/>
        <v>INR  Two Thousand Three Hundred &amp; Ninety Six  Only</v>
      </c>
      <c r="IA83" s="22">
        <v>10.06</v>
      </c>
      <c r="IB83" s="22" t="s">
        <v>139</v>
      </c>
      <c r="IC83" s="22" t="s">
        <v>210</v>
      </c>
      <c r="ID83" s="22">
        <v>1</v>
      </c>
      <c r="IE83" s="23" t="s">
        <v>65</v>
      </c>
      <c r="IF83" s="23"/>
      <c r="IG83" s="23"/>
      <c r="IH83" s="23"/>
      <c r="II83" s="23"/>
    </row>
    <row r="84" spans="1:243" s="22" customFormat="1" ht="99.75">
      <c r="A84" s="66">
        <v>7.24</v>
      </c>
      <c r="B84" s="67" t="s">
        <v>105</v>
      </c>
      <c r="C84" s="39" t="s">
        <v>211</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10.07</v>
      </c>
      <c r="IB84" s="22" t="s">
        <v>140</v>
      </c>
      <c r="IC84" s="22" t="s">
        <v>211</v>
      </c>
      <c r="IE84" s="23"/>
      <c r="IF84" s="23"/>
      <c r="IG84" s="23"/>
      <c r="IH84" s="23"/>
      <c r="II84" s="23"/>
    </row>
    <row r="85" spans="1:243" s="22" customFormat="1" ht="19.5" customHeight="1">
      <c r="A85" s="66">
        <v>7.25</v>
      </c>
      <c r="B85" s="67" t="s">
        <v>80</v>
      </c>
      <c r="C85" s="39" t="s">
        <v>212</v>
      </c>
      <c r="D85" s="68">
        <v>14</v>
      </c>
      <c r="E85" s="69" t="s">
        <v>65</v>
      </c>
      <c r="F85" s="70">
        <v>52.3</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9"/>
        <v>732</v>
      </c>
      <c r="BB85" s="60">
        <f t="shared" si="10"/>
        <v>732</v>
      </c>
      <c r="BC85" s="56" t="str">
        <f t="shared" si="11"/>
        <v>INR  Seven Hundred &amp; Thirty Two  Only</v>
      </c>
      <c r="IA85" s="22">
        <v>10.08</v>
      </c>
      <c r="IB85" s="22" t="s">
        <v>141</v>
      </c>
      <c r="IC85" s="22" t="s">
        <v>212</v>
      </c>
      <c r="ID85" s="22">
        <v>2</v>
      </c>
      <c r="IE85" s="23" t="s">
        <v>65</v>
      </c>
      <c r="IF85" s="23"/>
      <c r="IG85" s="23"/>
      <c r="IH85" s="23"/>
      <c r="II85" s="23"/>
    </row>
    <row r="86" spans="1:243" s="22" customFormat="1" ht="28.5">
      <c r="A86" s="70">
        <v>7.26</v>
      </c>
      <c r="B86" s="67" t="s">
        <v>237</v>
      </c>
      <c r="C86" s="39" t="s">
        <v>213</v>
      </c>
      <c r="D86" s="68">
        <v>44</v>
      </c>
      <c r="E86" s="69" t="s">
        <v>65</v>
      </c>
      <c r="F86" s="70">
        <v>46.33</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9"/>
        <v>2039</v>
      </c>
      <c r="BB86" s="60">
        <f t="shared" si="10"/>
        <v>2039</v>
      </c>
      <c r="BC86" s="56" t="str">
        <f t="shared" si="11"/>
        <v>INR  Two Thousand  &amp;Thirty Nine  Only</v>
      </c>
      <c r="IA86" s="22">
        <v>10.09</v>
      </c>
      <c r="IB86" s="22" t="s">
        <v>142</v>
      </c>
      <c r="IC86" s="22" t="s">
        <v>213</v>
      </c>
      <c r="IE86" s="23"/>
      <c r="IF86" s="23"/>
      <c r="IG86" s="23"/>
      <c r="IH86" s="23"/>
      <c r="II86" s="23"/>
    </row>
    <row r="87" spans="1:243" s="22" customFormat="1" ht="99.75">
      <c r="A87" s="66">
        <v>7.27</v>
      </c>
      <c r="B87" s="71" t="s">
        <v>106</v>
      </c>
      <c r="C87" s="39" t="s">
        <v>214</v>
      </c>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5"/>
      <c r="IA87" s="22">
        <v>10.1</v>
      </c>
      <c r="IB87" s="22" t="s">
        <v>143</v>
      </c>
      <c r="IC87" s="22" t="s">
        <v>214</v>
      </c>
      <c r="ID87" s="22">
        <v>3</v>
      </c>
      <c r="IE87" s="23" t="s">
        <v>65</v>
      </c>
      <c r="IF87" s="23"/>
      <c r="IG87" s="23"/>
      <c r="IH87" s="23"/>
      <c r="II87" s="23"/>
    </row>
    <row r="88" spans="1:243" s="22" customFormat="1" ht="27" customHeight="1">
      <c r="A88" s="66">
        <v>7.28</v>
      </c>
      <c r="B88" s="71" t="s">
        <v>107</v>
      </c>
      <c r="C88" s="39" t="s">
        <v>215</v>
      </c>
      <c r="D88" s="68">
        <v>19</v>
      </c>
      <c r="E88" s="69" t="s">
        <v>65</v>
      </c>
      <c r="F88" s="70">
        <v>54.4</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9"/>
        <v>1034</v>
      </c>
      <c r="BB88" s="60">
        <f t="shared" si="10"/>
        <v>1034</v>
      </c>
      <c r="BC88" s="56" t="str">
        <f t="shared" si="11"/>
        <v>INR  One Thousand  &amp;Thirty Four  Only</v>
      </c>
      <c r="IA88" s="22">
        <v>10.11</v>
      </c>
      <c r="IB88" s="22" t="s">
        <v>141</v>
      </c>
      <c r="IC88" s="22" t="s">
        <v>215</v>
      </c>
      <c r="ID88" s="22">
        <v>3</v>
      </c>
      <c r="IE88" s="23" t="s">
        <v>65</v>
      </c>
      <c r="IF88" s="23"/>
      <c r="IG88" s="23"/>
      <c r="IH88" s="23"/>
      <c r="II88" s="23"/>
    </row>
    <row r="89" spans="1:243" s="22" customFormat="1" ht="99.75">
      <c r="A89" s="70">
        <v>7.29</v>
      </c>
      <c r="B89" s="67" t="s">
        <v>238</v>
      </c>
      <c r="C89" s="39" t="s">
        <v>216</v>
      </c>
      <c r="D89" s="73"/>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5"/>
      <c r="IA89" s="22">
        <v>10.12</v>
      </c>
      <c r="IB89" s="22" t="s">
        <v>144</v>
      </c>
      <c r="IC89" s="22" t="s">
        <v>216</v>
      </c>
      <c r="IE89" s="23"/>
      <c r="IF89" s="23"/>
      <c r="IG89" s="23"/>
      <c r="IH89" s="23"/>
      <c r="II89" s="23"/>
    </row>
    <row r="90" spans="1:243" s="22" customFormat="1" ht="15.75" customHeight="1">
      <c r="A90" s="66">
        <v>7.3</v>
      </c>
      <c r="B90" s="67" t="s">
        <v>239</v>
      </c>
      <c r="C90" s="39" t="s">
        <v>217</v>
      </c>
      <c r="D90" s="73"/>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5"/>
      <c r="IA90" s="22">
        <v>10.13</v>
      </c>
      <c r="IB90" s="22" t="s">
        <v>143</v>
      </c>
      <c r="IC90" s="22" t="s">
        <v>217</v>
      </c>
      <c r="ID90" s="22">
        <v>3</v>
      </c>
      <c r="IE90" s="23" t="s">
        <v>65</v>
      </c>
      <c r="IF90" s="23"/>
      <c r="IG90" s="23"/>
      <c r="IH90" s="23"/>
      <c r="II90" s="23"/>
    </row>
    <row r="91" spans="1:243" s="22" customFormat="1" ht="28.5">
      <c r="A91" s="66">
        <v>7.31</v>
      </c>
      <c r="B91" s="67" t="s">
        <v>240</v>
      </c>
      <c r="C91" s="39" t="s">
        <v>218</v>
      </c>
      <c r="D91" s="73"/>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5"/>
      <c r="IA91" s="22">
        <v>10.14</v>
      </c>
      <c r="IB91" s="22" t="s">
        <v>145</v>
      </c>
      <c r="IC91" s="22" t="s">
        <v>218</v>
      </c>
      <c r="IE91" s="23"/>
      <c r="IF91" s="23"/>
      <c r="IG91" s="23"/>
      <c r="IH91" s="23"/>
      <c r="II91" s="23"/>
    </row>
    <row r="92" spans="1:243" s="22" customFormat="1" ht="28.5">
      <c r="A92" s="70">
        <v>7.32</v>
      </c>
      <c r="B92" s="67" t="s">
        <v>232</v>
      </c>
      <c r="C92" s="39" t="s">
        <v>219</v>
      </c>
      <c r="D92" s="68">
        <v>2.75</v>
      </c>
      <c r="E92" s="69" t="s">
        <v>52</v>
      </c>
      <c r="F92" s="70">
        <v>3816.04</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9"/>
        <v>10494</v>
      </c>
      <c r="BB92" s="60">
        <f t="shared" si="10"/>
        <v>10494</v>
      </c>
      <c r="BC92" s="56" t="str">
        <f t="shared" si="11"/>
        <v>INR  Ten Thousand Four Hundred &amp; Ninety Four  Only</v>
      </c>
      <c r="IA92" s="22">
        <v>10.15</v>
      </c>
      <c r="IB92" s="22" t="s">
        <v>143</v>
      </c>
      <c r="IC92" s="22" t="s">
        <v>219</v>
      </c>
      <c r="ID92" s="22">
        <v>3</v>
      </c>
      <c r="IE92" s="23" t="s">
        <v>65</v>
      </c>
      <c r="IF92" s="23"/>
      <c r="IG92" s="23"/>
      <c r="IH92" s="23"/>
      <c r="II92" s="23"/>
    </row>
    <row r="93" spans="1:243" s="22" customFormat="1" ht="15.75">
      <c r="A93" s="66">
        <v>8</v>
      </c>
      <c r="B93" s="71" t="s">
        <v>241</v>
      </c>
      <c r="C93" s="39" t="s">
        <v>220</v>
      </c>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5"/>
      <c r="IA93" s="22">
        <v>11</v>
      </c>
      <c r="IB93" s="22" t="s">
        <v>87</v>
      </c>
      <c r="IC93" s="22" t="s">
        <v>220</v>
      </c>
      <c r="IE93" s="23"/>
      <c r="IF93" s="23"/>
      <c r="IG93" s="23"/>
      <c r="IH93" s="23"/>
      <c r="II93" s="23"/>
    </row>
    <row r="94" spans="1:243" s="22" customFormat="1" ht="85.5">
      <c r="A94" s="66">
        <v>8.01</v>
      </c>
      <c r="B94" s="71" t="s">
        <v>242</v>
      </c>
      <c r="C94" s="39" t="s">
        <v>221</v>
      </c>
      <c r="D94" s="68">
        <v>67</v>
      </c>
      <c r="E94" s="69" t="s">
        <v>66</v>
      </c>
      <c r="F94" s="70">
        <v>75.44</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9"/>
        <v>5054</v>
      </c>
      <c r="BB94" s="60">
        <f t="shared" si="10"/>
        <v>5054</v>
      </c>
      <c r="BC94" s="56" t="str">
        <f t="shared" si="11"/>
        <v>INR  Five Thousand  &amp;Fifty Four  Only</v>
      </c>
      <c r="IA94" s="22">
        <v>11.01</v>
      </c>
      <c r="IB94" s="22" t="s">
        <v>146</v>
      </c>
      <c r="IC94" s="22" t="s">
        <v>221</v>
      </c>
      <c r="ID94" s="22">
        <v>41</v>
      </c>
      <c r="IE94" s="23" t="s">
        <v>148</v>
      </c>
      <c r="IF94" s="23"/>
      <c r="IG94" s="23"/>
      <c r="IH94" s="23"/>
      <c r="II94" s="23"/>
    </row>
    <row r="95" spans="1:243" s="22" customFormat="1" ht="28.5" customHeight="1">
      <c r="A95" s="70">
        <v>8.02</v>
      </c>
      <c r="B95" s="67" t="s">
        <v>320</v>
      </c>
      <c r="C95" s="39" t="s">
        <v>222</v>
      </c>
      <c r="D95" s="73"/>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5"/>
      <c r="IA95" s="22">
        <v>11.02</v>
      </c>
      <c r="IB95" s="72" t="s">
        <v>147</v>
      </c>
      <c r="IC95" s="22" t="s">
        <v>222</v>
      </c>
      <c r="ID95" s="22">
        <v>41</v>
      </c>
      <c r="IE95" s="23" t="s">
        <v>148</v>
      </c>
      <c r="IF95" s="23"/>
      <c r="IG95" s="23"/>
      <c r="IH95" s="23"/>
      <c r="II95" s="23"/>
    </row>
    <row r="96" spans="1:55" ht="28.5">
      <c r="A96" s="66">
        <v>8.03</v>
      </c>
      <c r="B96" s="67" t="s">
        <v>321</v>
      </c>
      <c r="C96" s="39" t="s">
        <v>413</v>
      </c>
      <c r="D96" s="68">
        <v>6.75</v>
      </c>
      <c r="E96" s="69" t="s">
        <v>52</v>
      </c>
      <c r="F96" s="70">
        <v>3882.63</v>
      </c>
      <c r="G96" s="40"/>
      <c r="H96" s="24"/>
      <c r="I96" s="47" t="s">
        <v>38</v>
      </c>
      <c r="J96" s="48">
        <f t="shared" si="8"/>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9"/>
        <v>26208</v>
      </c>
      <c r="BB96" s="60">
        <f t="shared" si="10"/>
        <v>26208</v>
      </c>
      <c r="BC96" s="56" t="str">
        <f t="shared" si="11"/>
        <v>INR  Twenty Six Thousand Two Hundred &amp; Eight  Only</v>
      </c>
    </row>
    <row r="97" spans="1:55" ht="27.75" customHeight="1">
      <c r="A97" s="66">
        <v>8.04</v>
      </c>
      <c r="B97" s="67" t="s">
        <v>322</v>
      </c>
      <c r="C97" s="39" t="s">
        <v>414</v>
      </c>
      <c r="D97" s="73"/>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5"/>
    </row>
    <row r="98" spans="1:55" ht="71.25">
      <c r="A98" s="70">
        <v>8.05</v>
      </c>
      <c r="B98" s="67" t="s">
        <v>323</v>
      </c>
      <c r="C98" s="39" t="s">
        <v>415</v>
      </c>
      <c r="D98" s="68">
        <v>10</v>
      </c>
      <c r="E98" s="69" t="s">
        <v>66</v>
      </c>
      <c r="F98" s="70">
        <v>55.23</v>
      </c>
      <c r="G98" s="40"/>
      <c r="H98" s="24"/>
      <c r="I98" s="47" t="s">
        <v>38</v>
      </c>
      <c r="J98" s="48">
        <f t="shared" si="8"/>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9"/>
        <v>552</v>
      </c>
      <c r="BB98" s="60">
        <f t="shared" si="10"/>
        <v>552</v>
      </c>
      <c r="BC98" s="56" t="str">
        <f t="shared" si="11"/>
        <v>INR  Five Hundred &amp; Fifty Two  Only</v>
      </c>
    </row>
    <row r="99" spans="1:55" ht="85.5">
      <c r="A99" s="66">
        <v>8.06</v>
      </c>
      <c r="B99" s="71" t="s">
        <v>324</v>
      </c>
      <c r="C99" s="39" t="s">
        <v>416</v>
      </c>
      <c r="D99" s="73"/>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5"/>
    </row>
    <row r="100" spans="1:55" ht="33.75" customHeight="1">
      <c r="A100" s="66">
        <v>8.07</v>
      </c>
      <c r="B100" s="71" t="s">
        <v>325</v>
      </c>
      <c r="C100" s="39" t="s">
        <v>417</v>
      </c>
      <c r="D100" s="68">
        <v>562</v>
      </c>
      <c r="E100" s="69" t="s">
        <v>66</v>
      </c>
      <c r="F100" s="70">
        <v>114.86</v>
      </c>
      <c r="G100" s="40"/>
      <c r="H100" s="24"/>
      <c r="I100" s="47" t="s">
        <v>38</v>
      </c>
      <c r="J100" s="48">
        <f t="shared" si="8"/>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9"/>
        <v>64551</v>
      </c>
      <c r="BB100" s="60">
        <f t="shared" si="10"/>
        <v>64551</v>
      </c>
      <c r="BC100" s="56" t="str">
        <f t="shared" si="11"/>
        <v>INR  Sixty Four Thousand Five Hundred &amp; Fifty One  Only</v>
      </c>
    </row>
    <row r="101" spans="1:55" ht="85.5">
      <c r="A101" s="70">
        <v>8.08</v>
      </c>
      <c r="B101" s="67" t="s">
        <v>326</v>
      </c>
      <c r="C101" s="39" t="s">
        <v>418</v>
      </c>
      <c r="D101" s="73"/>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5"/>
    </row>
    <row r="102" spans="1:55" ht="28.5">
      <c r="A102" s="66">
        <v>8.09</v>
      </c>
      <c r="B102" s="67" t="s">
        <v>327</v>
      </c>
      <c r="C102" s="39" t="s">
        <v>419</v>
      </c>
      <c r="D102" s="68">
        <v>184</v>
      </c>
      <c r="E102" s="69" t="s">
        <v>66</v>
      </c>
      <c r="F102" s="70">
        <v>127.7</v>
      </c>
      <c r="G102" s="40"/>
      <c r="H102" s="24"/>
      <c r="I102" s="47" t="s">
        <v>38</v>
      </c>
      <c r="J102" s="48">
        <f t="shared" si="8"/>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9"/>
        <v>23497</v>
      </c>
      <c r="BB102" s="60">
        <f t="shared" si="10"/>
        <v>23497</v>
      </c>
      <c r="BC102" s="56" t="str">
        <f t="shared" si="11"/>
        <v>INR  Twenty Three Thousand Four Hundred &amp; Ninety Seven  Only</v>
      </c>
    </row>
    <row r="103" spans="1:55" ht="57">
      <c r="A103" s="66">
        <v>8.1</v>
      </c>
      <c r="B103" s="67" t="s">
        <v>328</v>
      </c>
      <c r="C103" s="39" t="s">
        <v>420</v>
      </c>
      <c r="D103" s="73"/>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5"/>
    </row>
    <row r="104" spans="1:55" ht="28.5">
      <c r="A104" s="70">
        <v>8.11</v>
      </c>
      <c r="B104" s="67" t="s">
        <v>329</v>
      </c>
      <c r="C104" s="39" t="s">
        <v>421</v>
      </c>
      <c r="D104" s="68">
        <v>0.45</v>
      </c>
      <c r="E104" s="69" t="s">
        <v>52</v>
      </c>
      <c r="F104" s="70">
        <v>789.6</v>
      </c>
      <c r="G104" s="40"/>
      <c r="H104" s="24"/>
      <c r="I104" s="47" t="s">
        <v>38</v>
      </c>
      <c r="J104" s="48">
        <f t="shared" si="8"/>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9"/>
        <v>355</v>
      </c>
      <c r="BB104" s="60">
        <f t="shared" si="10"/>
        <v>355</v>
      </c>
      <c r="BC104" s="56" t="str">
        <f t="shared" si="11"/>
        <v>INR  Three Hundred &amp; Fifty Five  Only</v>
      </c>
    </row>
    <row r="105" spans="1:55" ht="15.75">
      <c r="A105" s="66">
        <v>9</v>
      </c>
      <c r="B105" s="67" t="s">
        <v>243</v>
      </c>
      <c r="C105" s="39" t="s">
        <v>422</v>
      </c>
      <c r="D105" s="73"/>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5"/>
    </row>
    <row r="106" spans="1:55" ht="85.5">
      <c r="A106" s="66">
        <v>9.01</v>
      </c>
      <c r="B106" s="67" t="s">
        <v>330</v>
      </c>
      <c r="C106" s="39" t="s">
        <v>423</v>
      </c>
      <c r="D106" s="73"/>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5"/>
    </row>
    <row r="107" spans="1:55" ht="15.75">
      <c r="A107" s="66">
        <v>9.02</v>
      </c>
      <c r="B107" s="67" t="s">
        <v>331</v>
      </c>
      <c r="C107" s="39" t="s">
        <v>424</v>
      </c>
      <c r="D107" s="68">
        <v>0.69</v>
      </c>
      <c r="E107" s="69" t="s">
        <v>52</v>
      </c>
      <c r="F107" s="70">
        <v>727.26</v>
      </c>
      <c r="G107" s="40"/>
      <c r="H107" s="24"/>
      <c r="I107" s="47" t="s">
        <v>38</v>
      </c>
      <c r="J107" s="48">
        <f t="shared" si="8"/>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9"/>
        <v>502</v>
      </c>
      <c r="BB107" s="60">
        <f t="shared" si="10"/>
        <v>502</v>
      </c>
      <c r="BC107" s="56" t="str">
        <f t="shared" si="11"/>
        <v>INR  Five Hundred &amp; Two  Only</v>
      </c>
    </row>
    <row r="108" spans="1:55" ht="76.5" customHeight="1">
      <c r="A108" s="66">
        <v>9.03</v>
      </c>
      <c r="B108" s="67" t="s">
        <v>332</v>
      </c>
      <c r="C108" s="39" t="s">
        <v>425</v>
      </c>
      <c r="D108" s="73"/>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5"/>
    </row>
    <row r="109" spans="1:55" ht="28.5">
      <c r="A109" s="66">
        <v>9.04</v>
      </c>
      <c r="B109" s="67" t="s">
        <v>333</v>
      </c>
      <c r="C109" s="39" t="s">
        <v>426</v>
      </c>
      <c r="D109" s="68">
        <v>90</v>
      </c>
      <c r="E109" s="69" t="s">
        <v>52</v>
      </c>
      <c r="F109" s="70">
        <v>436.95</v>
      </c>
      <c r="G109" s="40"/>
      <c r="H109" s="24"/>
      <c r="I109" s="47" t="s">
        <v>38</v>
      </c>
      <c r="J109" s="48">
        <f t="shared" si="8"/>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9"/>
        <v>39326</v>
      </c>
      <c r="BB109" s="60">
        <f t="shared" si="10"/>
        <v>39326</v>
      </c>
      <c r="BC109" s="56" t="str">
        <f t="shared" si="11"/>
        <v>INR  Thirty Nine Thousand Three Hundred &amp; Twenty Six  Only</v>
      </c>
    </row>
    <row r="110" spans="1:55" ht="57">
      <c r="A110" s="66">
        <v>9.05</v>
      </c>
      <c r="B110" s="67" t="s">
        <v>334</v>
      </c>
      <c r="C110" s="39" t="s">
        <v>427</v>
      </c>
      <c r="D110" s="73"/>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5"/>
    </row>
    <row r="111" spans="1:55" ht="28.5">
      <c r="A111" s="66">
        <v>9.06</v>
      </c>
      <c r="B111" s="67" t="s">
        <v>335</v>
      </c>
      <c r="C111" s="39" t="s">
        <v>428</v>
      </c>
      <c r="D111" s="68">
        <v>3.28</v>
      </c>
      <c r="E111" s="69" t="s">
        <v>52</v>
      </c>
      <c r="F111" s="70">
        <v>456.94</v>
      </c>
      <c r="G111" s="65">
        <v>20610</v>
      </c>
      <c r="H111" s="50"/>
      <c r="I111" s="51" t="s">
        <v>38</v>
      </c>
      <c r="J111" s="52">
        <f aca="true" t="shared" si="12" ref="J111:J280">IF(I111="Less(-)",-1,1)</f>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ROUND(total_amount_ba($B$2,$D$2,D111,F111,J111,K111,M111),0)</f>
        <v>1499</v>
      </c>
      <c r="BB111" s="55">
        <f>BA111+SUM(N111:AZ111)</f>
        <v>1499</v>
      </c>
      <c r="BC111" s="56" t="str">
        <f>SpellNumber(L111,BB111)</f>
        <v>INR  One Thousand Four Hundred &amp; Ninety Nine  Only</v>
      </c>
    </row>
    <row r="112" spans="1:55" ht="42.75">
      <c r="A112" s="66">
        <v>9.07</v>
      </c>
      <c r="B112" s="67" t="s">
        <v>336</v>
      </c>
      <c r="C112" s="39" t="s">
        <v>429</v>
      </c>
      <c r="D112" s="73"/>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5"/>
    </row>
    <row r="113" spans="1:55" ht="28.5">
      <c r="A113" s="66">
        <v>9.08</v>
      </c>
      <c r="B113" s="67" t="s">
        <v>337</v>
      </c>
      <c r="C113" s="39" t="s">
        <v>430</v>
      </c>
      <c r="D113" s="68">
        <v>59</v>
      </c>
      <c r="E113" s="69" t="s">
        <v>74</v>
      </c>
      <c r="F113" s="70">
        <v>65.89</v>
      </c>
      <c r="G113" s="40"/>
      <c r="H113" s="24"/>
      <c r="I113" s="47" t="s">
        <v>38</v>
      </c>
      <c r="J113" s="48">
        <f t="shared" si="12"/>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3888</v>
      </c>
      <c r="BB113" s="60">
        <f>BA113+SUM(N113:AZ113)</f>
        <v>3888</v>
      </c>
      <c r="BC113" s="56" t="str">
        <f>SpellNumber(L113,BB113)</f>
        <v>INR  Three Thousand Eight Hundred &amp; Eighty Eight  Only</v>
      </c>
    </row>
    <row r="114" spans="1:55" ht="185.25">
      <c r="A114" s="66">
        <v>9.09</v>
      </c>
      <c r="B114" s="67" t="s">
        <v>338</v>
      </c>
      <c r="C114" s="39" t="s">
        <v>431</v>
      </c>
      <c r="D114" s="68">
        <v>13.7</v>
      </c>
      <c r="E114" s="69" t="s">
        <v>52</v>
      </c>
      <c r="F114" s="70">
        <v>812.71</v>
      </c>
      <c r="G114" s="40"/>
      <c r="H114" s="24"/>
      <c r="I114" s="47" t="s">
        <v>38</v>
      </c>
      <c r="J114" s="48">
        <f t="shared" si="12"/>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ROUND(total_amount_ba($B$2,$D$2,D114,F114,J114,K114,M114),0)</f>
        <v>11134</v>
      </c>
      <c r="BB114" s="60">
        <f>BA114+SUM(N114:AZ114)</f>
        <v>11134</v>
      </c>
      <c r="BC114" s="56" t="str">
        <f>SpellNumber(L114,BB114)</f>
        <v>INR  Eleven Thousand One Hundred &amp; Thirty Four  Only</v>
      </c>
    </row>
    <row r="115" spans="1:55" ht="160.5" customHeight="1">
      <c r="A115" s="66">
        <v>9.1</v>
      </c>
      <c r="B115" s="67" t="s">
        <v>339</v>
      </c>
      <c r="C115" s="39" t="s">
        <v>432</v>
      </c>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5"/>
    </row>
    <row r="116" spans="1:55" ht="42.75">
      <c r="A116" s="66">
        <v>9.11</v>
      </c>
      <c r="B116" s="67" t="s">
        <v>340</v>
      </c>
      <c r="C116" s="39" t="s">
        <v>433</v>
      </c>
      <c r="D116" s="68">
        <v>203</v>
      </c>
      <c r="E116" s="69" t="s">
        <v>52</v>
      </c>
      <c r="F116" s="70">
        <v>1090</v>
      </c>
      <c r="G116" s="40"/>
      <c r="H116" s="24"/>
      <c r="I116" s="47" t="s">
        <v>38</v>
      </c>
      <c r="J116" s="48">
        <f t="shared" si="12"/>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aca="true" t="shared" si="13" ref="BA116:BA173">ROUND(total_amount_ba($B$2,$D$2,D116,F116,J116,K116,M116),0)</f>
        <v>221270</v>
      </c>
      <c r="BB116" s="60">
        <f aca="true" t="shared" si="14" ref="BB116:BB173">BA116+SUM(N116:AZ116)</f>
        <v>221270</v>
      </c>
      <c r="BC116" s="56" t="str">
        <f aca="true" t="shared" si="15" ref="BC116:BC173">SpellNumber(L116,BB116)</f>
        <v>INR  Two Lakh Twenty One Thousand Two Hundred &amp; Seventy  Only</v>
      </c>
    </row>
    <row r="117" spans="1:55" ht="161.25" customHeight="1">
      <c r="A117" s="66">
        <v>9.12</v>
      </c>
      <c r="B117" s="67" t="s">
        <v>341</v>
      </c>
      <c r="C117" s="39" t="s">
        <v>434</v>
      </c>
      <c r="D117" s="73"/>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5"/>
    </row>
    <row r="118" spans="1:55" ht="28.5">
      <c r="A118" s="66">
        <v>9.13</v>
      </c>
      <c r="B118" s="67" t="s">
        <v>342</v>
      </c>
      <c r="C118" s="39" t="s">
        <v>435</v>
      </c>
      <c r="D118" s="68">
        <v>14.25</v>
      </c>
      <c r="E118" s="69" t="s">
        <v>52</v>
      </c>
      <c r="F118" s="70">
        <v>1122.66</v>
      </c>
      <c r="G118" s="40"/>
      <c r="H118" s="24"/>
      <c r="I118" s="47" t="s">
        <v>38</v>
      </c>
      <c r="J118" s="48">
        <f t="shared" si="12"/>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13"/>
        <v>15998</v>
      </c>
      <c r="BB118" s="60">
        <f t="shared" si="14"/>
        <v>15998</v>
      </c>
      <c r="BC118" s="56" t="str">
        <f t="shared" si="15"/>
        <v>INR  Fifteen Thousand Nine Hundred &amp; Ninety Eight  Only</v>
      </c>
    </row>
    <row r="119" spans="1:55" ht="15.75">
      <c r="A119" s="66">
        <v>10</v>
      </c>
      <c r="B119" s="67" t="s">
        <v>73</v>
      </c>
      <c r="C119" s="39" t="s">
        <v>436</v>
      </c>
      <c r="D119" s="73"/>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5"/>
    </row>
    <row r="120" spans="1:55" ht="156.75">
      <c r="A120" s="66">
        <v>10.01</v>
      </c>
      <c r="B120" s="71" t="s">
        <v>343</v>
      </c>
      <c r="C120" s="39" t="s">
        <v>437</v>
      </c>
      <c r="D120" s="68">
        <v>2</v>
      </c>
      <c r="E120" s="69" t="s">
        <v>65</v>
      </c>
      <c r="F120" s="70">
        <v>213.98</v>
      </c>
      <c r="G120" s="65">
        <v>37800</v>
      </c>
      <c r="H120" s="50"/>
      <c r="I120" s="51" t="s">
        <v>38</v>
      </c>
      <c r="J120" s="52">
        <f t="shared" si="12"/>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13"/>
        <v>428</v>
      </c>
      <c r="BB120" s="55">
        <f t="shared" si="14"/>
        <v>428</v>
      </c>
      <c r="BC120" s="56" t="str">
        <f t="shared" si="15"/>
        <v>INR  Four Hundred &amp; Twenty Eight  Only</v>
      </c>
    </row>
    <row r="121" spans="1:55" ht="92.25" customHeight="1">
      <c r="A121" s="66">
        <v>10.02</v>
      </c>
      <c r="B121" s="67" t="s">
        <v>344</v>
      </c>
      <c r="C121" s="39" t="s">
        <v>438</v>
      </c>
      <c r="D121" s="73"/>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5"/>
    </row>
    <row r="122" spans="1:55" ht="28.5">
      <c r="A122" s="66">
        <v>10.03</v>
      </c>
      <c r="B122" s="67" t="s">
        <v>345</v>
      </c>
      <c r="C122" s="39" t="s">
        <v>439</v>
      </c>
      <c r="D122" s="68">
        <v>4.06</v>
      </c>
      <c r="E122" s="69" t="s">
        <v>74</v>
      </c>
      <c r="F122" s="70">
        <v>267.47</v>
      </c>
      <c r="G122" s="40"/>
      <c r="H122" s="24"/>
      <c r="I122" s="47" t="s">
        <v>38</v>
      </c>
      <c r="J122" s="48">
        <f t="shared" si="12"/>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 t="shared" si="13"/>
        <v>1086</v>
      </c>
      <c r="BB122" s="60">
        <f t="shared" si="14"/>
        <v>1086</v>
      </c>
      <c r="BC122" s="56" t="str">
        <f t="shared" si="15"/>
        <v>INR  One Thousand  &amp;Eighty Six  Only</v>
      </c>
    </row>
    <row r="123" spans="1:55" ht="15.75">
      <c r="A123" s="66">
        <v>11</v>
      </c>
      <c r="B123" s="67" t="s">
        <v>53</v>
      </c>
      <c r="C123" s="39" t="s">
        <v>440</v>
      </c>
      <c r="D123" s="73"/>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5"/>
    </row>
    <row r="124" spans="1:55" ht="15.75">
      <c r="A124" s="66">
        <v>11.01</v>
      </c>
      <c r="B124" s="67" t="s">
        <v>346</v>
      </c>
      <c r="C124" s="39" t="s">
        <v>441</v>
      </c>
      <c r="D124" s="73"/>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5"/>
    </row>
    <row r="125" spans="1:55" ht="28.5">
      <c r="A125" s="66">
        <v>11.02</v>
      </c>
      <c r="B125" s="67" t="s">
        <v>245</v>
      </c>
      <c r="C125" s="39" t="s">
        <v>442</v>
      </c>
      <c r="D125" s="68">
        <v>97</v>
      </c>
      <c r="E125" s="69" t="s">
        <v>52</v>
      </c>
      <c r="F125" s="70">
        <v>231.08</v>
      </c>
      <c r="G125" s="65">
        <v>37800</v>
      </c>
      <c r="H125" s="50"/>
      <c r="I125" s="51" t="s">
        <v>38</v>
      </c>
      <c r="J125" s="52">
        <f t="shared" si="12"/>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 t="shared" si="13"/>
        <v>22415</v>
      </c>
      <c r="BB125" s="55">
        <f t="shared" si="14"/>
        <v>22415</v>
      </c>
      <c r="BC125" s="56" t="str">
        <f t="shared" si="15"/>
        <v>INR  Twenty Two Thousand Four Hundred &amp; Fifteen  Only</v>
      </c>
    </row>
    <row r="126" spans="1:55" ht="28.5">
      <c r="A126" s="66">
        <v>11.03</v>
      </c>
      <c r="B126" s="67" t="s">
        <v>244</v>
      </c>
      <c r="C126" s="39" t="s">
        <v>443</v>
      </c>
      <c r="D126" s="73"/>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5"/>
    </row>
    <row r="127" spans="1:55" ht="28.5">
      <c r="A127" s="66">
        <v>11.04</v>
      </c>
      <c r="B127" s="67" t="s">
        <v>245</v>
      </c>
      <c r="C127" s="39" t="s">
        <v>444</v>
      </c>
      <c r="D127" s="68">
        <v>115</v>
      </c>
      <c r="E127" s="69" t="s">
        <v>52</v>
      </c>
      <c r="F127" s="70">
        <v>266.46</v>
      </c>
      <c r="G127" s="65">
        <v>37800</v>
      </c>
      <c r="H127" s="50"/>
      <c r="I127" s="51" t="s">
        <v>38</v>
      </c>
      <c r="J127" s="52">
        <f t="shared" si="12"/>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13"/>
        <v>30643</v>
      </c>
      <c r="BB127" s="55">
        <f t="shared" si="14"/>
        <v>30643</v>
      </c>
      <c r="BC127" s="56" t="str">
        <f t="shared" si="15"/>
        <v>INR  Thirty Thousand Six Hundred &amp; Forty Three  Only</v>
      </c>
    </row>
    <row r="128" spans="1:55" ht="57">
      <c r="A128" s="66">
        <v>11.05</v>
      </c>
      <c r="B128" s="67" t="s">
        <v>246</v>
      </c>
      <c r="C128" s="39" t="s">
        <v>445</v>
      </c>
      <c r="D128" s="73"/>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5"/>
    </row>
    <row r="129" spans="1:55" ht="28.5">
      <c r="A129" s="66">
        <v>11.06</v>
      </c>
      <c r="B129" s="67" t="s">
        <v>247</v>
      </c>
      <c r="C129" s="39" t="s">
        <v>446</v>
      </c>
      <c r="D129" s="68">
        <v>54</v>
      </c>
      <c r="E129" s="69" t="s">
        <v>52</v>
      </c>
      <c r="F129" s="70">
        <v>323.8</v>
      </c>
      <c r="G129" s="40"/>
      <c r="H129" s="24"/>
      <c r="I129" s="47" t="s">
        <v>38</v>
      </c>
      <c r="J129" s="48">
        <f t="shared" si="12"/>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13"/>
        <v>17485</v>
      </c>
      <c r="BB129" s="60">
        <f t="shared" si="14"/>
        <v>17485</v>
      </c>
      <c r="BC129" s="56" t="str">
        <f t="shared" si="15"/>
        <v>INR  Seventeen Thousand Four Hundred &amp; Eighty Five  Only</v>
      </c>
    </row>
    <row r="130" spans="1:55" ht="20.25" customHeight="1">
      <c r="A130" s="66">
        <v>11.07</v>
      </c>
      <c r="B130" s="67" t="s">
        <v>83</v>
      </c>
      <c r="C130" s="39" t="s">
        <v>447</v>
      </c>
      <c r="D130" s="73"/>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5"/>
    </row>
    <row r="131" spans="1:55" ht="28.5">
      <c r="A131" s="66">
        <v>11.08</v>
      </c>
      <c r="B131" s="67" t="s">
        <v>84</v>
      </c>
      <c r="C131" s="39" t="s">
        <v>448</v>
      </c>
      <c r="D131" s="68">
        <v>23</v>
      </c>
      <c r="E131" s="69" t="s">
        <v>52</v>
      </c>
      <c r="F131" s="70">
        <v>199.34</v>
      </c>
      <c r="G131" s="40"/>
      <c r="H131" s="24"/>
      <c r="I131" s="47" t="s">
        <v>38</v>
      </c>
      <c r="J131" s="48">
        <f t="shared" si="12"/>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 t="shared" si="13"/>
        <v>4585</v>
      </c>
      <c r="BB131" s="60">
        <f t="shared" si="14"/>
        <v>4585</v>
      </c>
      <c r="BC131" s="56" t="str">
        <f t="shared" si="15"/>
        <v>INR  Four Thousand Five Hundred &amp; Eighty Five  Only</v>
      </c>
    </row>
    <row r="132" spans="1:55" ht="36" customHeight="1">
      <c r="A132" s="66">
        <v>11.09</v>
      </c>
      <c r="B132" s="67" t="s">
        <v>347</v>
      </c>
      <c r="C132" s="39" t="s">
        <v>449</v>
      </c>
      <c r="D132" s="73"/>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5"/>
    </row>
    <row r="133" spans="1:55" ht="28.5">
      <c r="A133" s="66">
        <v>11.1</v>
      </c>
      <c r="B133" s="67" t="s">
        <v>348</v>
      </c>
      <c r="C133" s="39" t="s">
        <v>450</v>
      </c>
      <c r="D133" s="68">
        <v>20</v>
      </c>
      <c r="E133" s="69" t="s">
        <v>52</v>
      </c>
      <c r="F133" s="70">
        <v>167.95</v>
      </c>
      <c r="G133" s="40"/>
      <c r="H133" s="24"/>
      <c r="I133" s="47" t="s">
        <v>38</v>
      </c>
      <c r="J133" s="48">
        <f t="shared" si="12"/>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13"/>
        <v>3359</v>
      </c>
      <c r="BB133" s="60">
        <f t="shared" si="14"/>
        <v>3359</v>
      </c>
      <c r="BC133" s="56" t="str">
        <f t="shared" si="15"/>
        <v>INR  Three Thousand Three Hundred &amp; Fifty Nine  Only</v>
      </c>
    </row>
    <row r="134" spans="1:55" ht="85.5">
      <c r="A134" s="66">
        <v>11.11</v>
      </c>
      <c r="B134" s="67" t="s">
        <v>111</v>
      </c>
      <c r="C134" s="39" t="s">
        <v>451</v>
      </c>
      <c r="D134" s="73"/>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5"/>
    </row>
    <row r="135" spans="1:55" ht="28.5">
      <c r="A135" s="66">
        <v>11.12</v>
      </c>
      <c r="B135" s="67" t="s">
        <v>86</v>
      </c>
      <c r="C135" s="39" t="s">
        <v>452</v>
      </c>
      <c r="D135" s="68">
        <v>140</v>
      </c>
      <c r="E135" s="69" t="s">
        <v>52</v>
      </c>
      <c r="F135" s="70">
        <v>76.41</v>
      </c>
      <c r="G135" s="40"/>
      <c r="H135" s="24"/>
      <c r="I135" s="47" t="s">
        <v>38</v>
      </c>
      <c r="J135" s="48">
        <f t="shared" si="12"/>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 t="shared" si="13"/>
        <v>10697</v>
      </c>
      <c r="BB135" s="60">
        <f t="shared" si="14"/>
        <v>10697</v>
      </c>
      <c r="BC135" s="56" t="str">
        <f t="shared" si="15"/>
        <v>INR  Ten Thousand Six Hundred &amp; Ninety Seven  Only</v>
      </c>
    </row>
    <row r="136" spans="1:55" ht="42.75">
      <c r="A136" s="66">
        <v>11.13</v>
      </c>
      <c r="B136" s="67" t="s">
        <v>349</v>
      </c>
      <c r="C136" s="39" t="s">
        <v>453</v>
      </c>
      <c r="D136" s="73"/>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5"/>
    </row>
    <row r="137" spans="1:55" ht="57">
      <c r="A137" s="66">
        <v>11.14</v>
      </c>
      <c r="B137" s="67" t="s">
        <v>350</v>
      </c>
      <c r="C137" s="39" t="s">
        <v>454</v>
      </c>
      <c r="D137" s="68">
        <v>158</v>
      </c>
      <c r="E137" s="69" t="s">
        <v>52</v>
      </c>
      <c r="F137" s="70">
        <v>141.29</v>
      </c>
      <c r="G137" s="40"/>
      <c r="H137" s="24"/>
      <c r="I137" s="47" t="s">
        <v>38</v>
      </c>
      <c r="J137" s="48">
        <f t="shared" si="12"/>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 t="shared" si="13"/>
        <v>22324</v>
      </c>
      <c r="BB137" s="60">
        <f t="shared" si="14"/>
        <v>22324</v>
      </c>
      <c r="BC137" s="56" t="str">
        <f t="shared" si="15"/>
        <v>INR  Twenty Two Thousand Three Hundred &amp; Twenty Four  Only</v>
      </c>
    </row>
    <row r="138" spans="1:55" ht="42.75">
      <c r="A138" s="66">
        <v>11.15</v>
      </c>
      <c r="B138" s="67" t="s">
        <v>85</v>
      </c>
      <c r="C138" s="39" t="s">
        <v>455</v>
      </c>
      <c r="D138" s="73"/>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5"/>
    </row>
    <row r="139" spans="1:55" ht="28.5">
      <c r="A139" s="66">
        <v>11.16</v>
      </c>
      <c r="B139" s="67" t="s">
        <v>86</v>
      </c>
      <c r="C139" s="39" t="s">
        <v>456</v>
      </c>
      <c r="D139" s="68">
        <v>59</v>
      </c>
      <c r="E139" s="69" t="s">
        <v>52</v>
      </c>
      <c r="F139" s="70">
        <v>106.57</v>
      </c>
      <c r="G139" s="40"/>
      <c r="H139" s="24"/>
      <c r="I139" s="47" t="s">
        <v>38</v>
      </c>
      <c r="J139" s="48">
        <f t="shared" si="12"/>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 t="shared" si="13"/>
        <v>6288</v>
      </c>
      <c r="BB139" s="60">
        <f t="shared" si="14"/>
        <v>6288</v>
      </c>
      <c r="BC139" s="56" t="str">
        <f t="shared" si="15"/>
        <v>INR  Six Thousand Two Hundred &amp; Eighty Eight  Only</v>
      </c>
    </row>
    <row r="140" spans="1:55" ht="57">
      <c r="A140" s="66">
        <v>11.17</v>
      </c>
      <c r="B140" s="67" t="s">
        <v>112</v>
      </c>
      <c r="C140" s="39" t="s">
        <v>457</v>
      </c>
      <c r="D140" s="73"/>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5"/>
    </row>
    <row r="141" spans="1:55" ht="57">
      <c r="A141" s="66">
        <v>11.18</v>
      </c>
      <c r="B141" s="67" t="s">
        <v>113</v>
      </c>
      <c r="C141" s="39" t="s">
        <v>458</v>
      </c>
      <c r="D141" s="68">
        <v>18</v>
      </c>
      <c r="E141" s="69" t="s">
        <v>52</v>
      </c>
      <c r="F141" s="70">
        <v>155.32</v>
      </c>
      <c r="G141" s="40"/>
      <c r="H141" s="24"/>
      <c r="I141" s="47" t="s">
        <v>38</v>
      </c>
      <c r="J141" s="48">
        <f t="shared" si="12"/>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13"/>
        <v>2796</v>
      </c>
      <c r="BB141" s="60">
        <f t="shared" si="14"/>
        <v>2796</v>
      </c>
      <c r="BC141" s="56" t="str">
        <f t="shared" si="15"/>
        <v>INR  Two Thousand Seven Hundred &amp; Ninety Six  Only</v>
      </c>
    </row>
    <row r="142" spans="1:55" ht="85.5">
      <c r="A142" s="66">
        <v>11.19</v>
      </c>
      <c r="B142" s="67" t="s">
        <v>114</v>
      </c>
      <c r="C142" s="39" t="s">
        <v>459</v>
      </c>
      <c r="D142" s="68">
        <v>140</v>
      </c>
      <c r="E142" s="69" t="s">
        <v>52</v>
      </c>
      <c r="F142" s="70">
        <v>100.96</v>
      </c>
      <c r="G142" s="40"/>
      <c r="H142" s="24"/>
      <c r="I142" s="47" t="s">
        <v>38</v>
      </c>
      <c r="J142" s="48">
        <f t="shared" si="12"/>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 t="shared" si="13"/>
        <v>14134</v>
      </c>
      <c r="BB142" s="60">
        <f t="shared" si="14"/>
        <v>14134</v>
      </c>
      <c r="BC142" s="56" t="str">
        <f t="shared" si="15"/>
        <v>INR  Fourteen Thousand One Hundred &amp; Thirty Four  Only</v>
      </c>
    </row>
    <row r="143" spans="1:55" ht="28.5">
      <c r="A143" s="66">
        <v>11.2</v>
      </c>
      <c r="B143" s="67" t="s">
        <v>351</v>
      </c>
      <c r="C143" s="39" t="s">
        <v>460</v>
      </c>
      <c r="D143" s="73"/>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5"/>
    </row>
    <row r="144" spans="1:55" ht="28.5">
      <c r="A144" s="66">
        <v>11.21</v>
      </c>
      <c r="B144" s="67" t="s">
        <v>352</v>
      </c>
      <c r="C144" s="39" t="s">
        <v>461</v>
      </c>
      <c r="D144" s="68">
        <v>317</v>
      </c>
      <c r="E144" s="69" t="s">
        <v>52</v>
      </c>
      <c r="F144" s="70">
        <v>14.68</v>
      </c>
      <c r="G144" s="40"/>
      <c r="H144" s="24"/>
      <c r="I144" s="47" t="s">
        <v>38</v>
      </c>
      <c r="J144" s="48">
        <f t="shared" si="12"/>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13"/>
        <v>4654</v>
      </c>
      <c r="BB144" s="60">
        <f t="shared" si="14"/>
        <v>4654</v>
      </c>
      <c r="BC144" s="56" t="str">
        <f t="shared" si="15"/>
        <v>INR  Four Thousand Six Hundred &amp; Fifty Four  Only</v>
      </c>
    </row>
    <row r="145" spans="1:55" ht="71.25">
      <c r="A145" s="66">
        <v>11.22</v>
      </c>
      <c r="B145" s="67" t="s">
        <v>248</v>
      </c>
      <c r="C145" s="39" t="s">
        <v>462</v>
      </c>
      <c r="D145" s="68">
        <v>317</v>
      </c>
      <c r="E145" s="69" t="s">
        <v>52</v>
      </c>
      <c r="F145" s="70">
        <v>12.45</v>
      </c>
      <c r="G145" s="40"/>
      <c r="H145" s="24"/>
      <c r="I145" s="47" t="s">
        <v>38</v>
      </c>
      <c r="J145" s="48">
        <f t="shared" si="12"/>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13"/>
        <v>3947</v>
      </c>
      <c r="BB145" s="60">
        <f t="shared" si="14"/>
        <v>3947</v>
      </c>
      <c r="BC145" s="56" t="str">
        <f t="shared" si="15"/>
        <v>INR  Three Thousand Nine Hundred &amp; Forty Seven  Only</v>
      </c>
    </row>
    <row r="146" spans="1:55" ht="71.25">
      <c r="A146" s="66">
        <v>11.23</v>
      </c>
      <c r="B146" s="67" t="s">
        <v>353</v>
      </c>
      <c r="C146" s="39" t="s">
        <v>463</v>
      </c>
      <c r="D146" s="73"/>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5"/>
    </row>
    <row r="147" spans="1:55" ht="28.5">
      <c r="A147" s="66">
        <v>11.24</v>
      </c>
      <c r="B147" s="67" t="s">
        <v>354</v>
      </c>
      <c r="C147" s="39" t="s">
        <v>464</v>
      </c>
      <c r="D147" s="68">
        <v>361</v>
      </c>
      <c r="E147" s="69" t="s">
        <v>52</v>
      </c>
      <c r="F147" s="70">
        <v>47.61</v>
      </c>
      <c r="G147" s="40"/>
      <c r="H147" s="24"/>
      <c r="I147" s="47" t="s">
        <v>38</v>
      </c>
      <c r="J147" s="48">
        <f t="shared" si="12"/>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13"/>
        <v>17187</v>
      </c>
      <c r="BB147" s="60">
        <f t="shared" si="14"/>
        <v>17187</v>
      </c>
      <c r="BC147" s="56" t="str">
        <f t="shared" si="15"/>
        <v>INR  Seventeen Thousand One Hundred &amp; Eighty Seven  Only</v>
      </c>
    </row>
    <row r="148" spans="1:55" ht="75" customHeight="1">
      <c r="A148" s="66">
        <v>11.25</v>
      </c>
      <c r="B148" s="67" t="s">
        <v>115</v>
      </c>
      <c r="C148" s="39" t="s">
        <v>465</v>
      </c>
      <c r="D148" s="68">
        <v>140</v>
      </c>
      <c r="E148" s="69" t="s">
        <v>52</v>
      </c>
      <c r="F148" s="70">
        <v>16</v>
      </c>
      <c r="G148" s="40"/>
      <c r="H148" s="24"/>
      <c r="I148" s="47" t="s">
        <v>38</v>
      </c>
      <c r="J148" s="48">
        <f t="shared" si="12"/>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 t="shared" si="13"/>
        <v>2240</v>
      </c>
      <c r="BB148" s="60">
        <f t="shared" si="14"/>
        <v>2240</v>
      </c>
      <c r="BC148" s="56" t="str">
        <f t="shared" si="15"/>
        <v>INR  Two Thousand Two Hundred &amp; Forty  Only</v>
      </c>
    </row>
    <row r="149" spans="1:55" ht="57">
      <c r="A149" s="66">
        <v>11.26</v>
      </c>
      <c r="B149" s="67" t="s">
        <v>112</v>
      </c>
      <c r="C149" s="39" t="s">
        <v>466</v>
      </c>
      <c r="D149" s="73"/>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5"/>
    </row>
    <row r="150" spans="1:55" ht="28.5">
      <c r="A150" s="66">
        <v>11.27</v>
      </c>
      <c r="B150" s="67" t="s">
        <v>117</v>
      </c>
      <c r="C150" s="39" t="s">
        <v>467</v>
      </c>
      <c r="D150" s="68">
        <v>289</v>
      </c>
      <c r="E150" s="69" t="s">
        <v>52</v>
      </c>
      <c r="F150" s="70">
        <v>70.1</v>
      </c>
      <c r="G150" s="40"/>
      <c r="H150" s="24"/>
      <c r="I150" s="47" t="s">
        <v>38</v>
      </c>
      <c r="J150" s="48">
        <f t="shared" si="12"/>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 t="shared" si="13"/>
        <v>20259</v>
      </c>
      <c r="BB150" s="60">
        <f t="shared" si="14"/>
        <v>20259</v>
      </c>
      <c r="BC150" s="56" t="str">
        <f t="shared" si="15"/>
        <v>INR  Twenty Thousand Two Hundred &amp; Fifty Nine  Only</v>
      </c>
    </row>
    <row r="151" spans="1:55" ht="15.75">
      <c r="A151" s="66">
        <v>12</v>
      </c>
      <c r="B151" s="67" t="s">
        <v>118</v>
      </c>
      <c r="C151" s="39" t="s">
        <v>468</v>
      </c>
      <c r="D151" s="73"/>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5"/>
    </row>
    <row r="152" spans="1:55" ht="142.5">
      <c r="A152" s="70">
        <v>12.01</v>
      </c>
      <c r="B152" s="67" t="s">
        <v>119</v>
      </c>
      <c r="C152" s="39" t="s">
        <v>469</v>
      </c>
      <c r="D152" s="73"/>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5"/>
    </row>
    <row r="153" spans="1:55" ht="28.5">
      <c r="A153" s="66">
        <v>12.02</v>
      </c>
      <c r="B153" s="67" t="s">
        <v>120</v>
      </c>
      <c r="C153" s="39" t="s">
        <v>470</v>
      </c>
      <c r="D153" s="68">
        <v>33</v>
      </c>
      <c r="E153" s="69" t="s">
        <v>52</v>
      </c>
      <c r="F153" s="70">
        <v>376.67</v>
      </c>
      <c r="G153" s="40"/>
      <c r="H153" s="24"/>
      <c r="I153" s="47" t="s">
        <v>38</v>
      </c>
      <c r="J153" s="48">
        <f t="shared" si="12"/>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 t="shared" si="13"/>
        <v>12430</v>
      </c>
      <c r="BB153" s="60">
        <f t="shared" si="14"/>
        <v>12430</v>
      </c>
      <c r="BC153" s="56" t="str">
        <f t="shared" si="15"/>
        <v>INR  Twelve Thousand Four Hundred &amp; Thirty  Only</v>
      </c>
    </row>
    <row r="154" spans="1:55" ht="228">
      <c r="A154" s="66">
        <v>12.03</v>
      </c>
      <c r="B154" s="67" t="s">
        <v>355</v>
      </c>
      <c r="C154" s="39" t="s">
        <v>471</v>
      </c>
      <c r="D154" s="73"/>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5"/>
    </row>
    <row r="155" spans="1:55" ht="28.5">
      <c r="A155" s="66">
        <v>12.04</v>
      </c>
      <c r="B155" s="67" t="s">
        <v>356</v>
      </c>
      <c r="C155" s="39" t="s">
        <v>472</v>
      </c>
      <c r="D155" s="68">
        <v>1</v>
      </c>
      <c r="E155" s="69" t="s">
        <v>65</v>
      </c>
      <c r="F155" s="70">
        <v>1198.46</v>
      </c>
      <c r="G155" s="40"/>
      <c r="H155" s="24"/>
      <c r="I155" s="47" t="s">
        <v>38</v>
      </c>
      <c r="J155" s="48">
        <f t="shared" si="12"/>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13"/>
        <v>1198</v>
      </c>
      <c r="BB155" s="60">
        <f t="shared" si="14"/>
        <v>1198</v>
      </c>
      <c r="BC155" s="56" t="str">
        <f t="shared" si="15"/>
        <v>INR  One Thousand One Hundred &amp; Ninety Eight  Only</v>
      </c>
    </row>
    <row r="156" spans="1:55" ht="28.5">
      <c r="A156" s="66">
        <v>12.05</v>
      </c>
      <c r="B156" s="67" t="s">
        <v>357</v>
      </c>
      <c r="C156" s="39" t="s">
        <v>473</v>
      </c>
      <c r="D156" s="68">
        <v>1</v>
      </c>
      <c r="E156" s="69" t="s">
        <v>65</v>
      </c>
      <c r="F156" s="70">
        <v>753.09</v>
      </c>
      <c r="G156" s="40"/>
      <c r="H156" s="24"/>
      <c r="I156" s="47" t="s">
        <v>38</v>
      </c>
      <c r="J156" s="48">
        <f t="shared" si="12"/>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 t="shared" si="13"/>
        <v>753</v>
      </c>
      <c r="BB156" s="60">
        <f t="shared" si="14"/>
        <v>753</v>
      </c>
      <c r="BC156" s="56" t="str">
        <f t="shared" si="15"/>
        <v>INR  Seven Hundred &amp; Fifty Three  Only</v>
      </c>
    </row>
    <row r="157" spans="1:55" ht="28.5">
      <c r="A157" s="66">
        <v>12.06</v>
      </c>
      <c r="B157" s="67" t="s">
        <v>358</v>
      </c>
      <c r="C157" s="39" t="s">
        <v>474</v>
      </c>
      <c r="D157" s="73"/>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5"/>
    </row>
    <row r="158" spans="1:55" ht="42.75">
      <c r="A158" s="66">
        <v>12.07</v>
      </c>
      <c r="B158" s="67" t="s">
        <v>122</v>
      </c>
      <c r="C158" s="39" t="s">
        <v>475</v>
      </c>
      <c r="D158" s="68">
        <v>5</v>
      </c>
      <c r="E158" s="69" t="s">
        <v>52</v>
      </c>
      <c r="F158" s="70">
        <v>1107.4</v>
      </c>
      <c r="G158" s="40"/>
      <c r="H158" s="24"/>
      <c r="I158" s="47" t="s">
        <v>38</v>
      </c>
      <c r="J158" s="48">
        <f t="shared" si="12"/>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t="shared" si="13"/>
        <v>5537</v>
      </c>
      <c r="BB158" s="60">
        <f t="shared" si="14"/>
        <v>5537</v>
      </c>
      <c r="BC158" s="56" t="str">
        <f t="shared" si="15"/>
        <v>INR  Five Thousand Five Hundred &amp; Thirty Seven  Only</v>
      </c>
    </row>
    <row r="159" spans="1:55" ht="85.5">
      <c r="A159" s="70">
        <v>12.08</v>
      </c>
      <c r="B159" s="67" t="s">
        <v>359</v>
      </c>
      <c r="C159" s="39" t="s">
        <v>476</v>
      </c>
      <c r="D159" s="68">
        <v>20</v>
      </c>
      <c r="E159" s="69" t="s">
        <v>52</v>
      </c>
      <c r="F159" s="70">
        <v>45.33</v>
      </c>
      <c r="G159" s="40"/>
      <c r="H159" s="24"/>
      <c r="I159" s="47" t="s">
        <v>38</v>
      </c>
      <c r="J159" s="48">
        <f t="shared" si="12"/>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 t="shared" si="13"/>
        <v>907</v>
      </c>
      <c r="BB159" s="60">
        <f t="shared" si="14"/>
        <v>907</v>
      </c>
      <c r="BC159" s="56" t="str">
        <f t="shared" si="15"/>
        <v>INR  Nine Hundred &amp; Seven  Only</v>
      </c>
    </row>
    <row r="160" spans="1:55" ht="57">
      <c r="A160" s="66">
        <v>12.09</v>
      </c>
      <c r="B160" s="67" t="s">
        <v>360</v>
      </c>
      <c r="C160" s="39" t="s">
        <v>477</v>
      </c>
      <c r="D160" s="68">
        <v>294</v>
      </c>
      <c r="E160" s="69" t="s">
        <v>52</v>
      </c>
      <c r="F160" s="70">
        <v>2.19</v>
      </c>
      <c r="G160" s="40"/>
      <c r="H160" s="24"/>
      <c r="I160" s="47" t="s">
        <v>38</v>
      </c>
      <c r="J160" s="48">
        <f t="shared" si="12"/>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 t="shared" si="13"/>
        <v>644</v>
      </c>
      <c r="BB160" s="60">
        <f t="shared" si="14"/>
        <v>644</v>
      </c>
      <c r="BC160" s="56" t="str">
        <f t="shared" si="15"/>
        <v>INR  Six Hundred &amp; Forty Four  Only</v>
      </c>
    </row>
    <row r="161" spans="1:55" ht="57">
      <c r="A161" s="66">
        <v>12.1</v>
      </c>
      <c r="B161" s="67" t="s">
        <v>361</v>
      </c>
      <c r="C161" s="39" t="s">
        <v>478</v>
      </c>
      <c r="D161" s="68">
        <v>10</v>
      </c>
      <c r="E161" s="69" t="s">
        <v>74</v>
      </c>
      <c r="F161" s="70">
        <v>2.36</v>
      </c>
      <c r="G161" s="40"/>
      <c r="H161" s="24"/>
      <c r="I161" s="47" t="s">
        <v>38</v>
      </c>
      <c r="J161" s="48">
        <f t="shared" si="12"/>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13"/>
        <v>24</v>
      </c>
      <c r="BB161" s="60">
        <f t="shared" si="14"/>
        <v>24</v>
      </c>
      <c r="BC161" s="56" t="str">
        <f t="shared" si="15"/>
        <v>INR  Twenty Four Only</v>
      </c>
    </row>
    <row r="162" spans="1:55" ht="114">
      <c r="A162" s="66">
        <v>12.11</v>
      </c>
      <c r="B162" s="67" t="s">
        <v>362</v>
      </c>
      <c r="C162" s="39" t="s">
        <v>479</v>
      </c>
      <c r="D162" s="68">
        <v>24</v>
      </c>
      <c r="E162" s="69" t="s">
        <v>65</v>
      </c>
      <c r="F162" s="70">
        <v>261.15</v>
      </c>
      <c r="G162" s="40"/>
      <c r="H162" s="24"/>
      <c r="I162" s="47" t="s">
        <v>38</v>
      </c>
      <c r="J162" s="48">
        <f t="shared" si="12"/>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 t="shared" si="13"/>
        <v>6268</v>
      </c>
      <c r="BB162" s="60">
        <f t="shared" si="14"/>
        <v>6268</v>
      </c>
      <c r="BC162" s="56" t="str">
        <f t="shared" si="15"/>
        <v>INR  Six Thousand Two Hundred &amp; Sixty Eight  Only</v>
      </c>
    </row>
    <row r="163" spans="1:55" ht="15.75">
      <c r="A163" s="66">
        <v>13</v>
      </c>
      <c r="B163" s="67" t="s">
        <v>123</v>
      </c>
      <c r="C163" s="39" t="s">
        <v>480</v>
      </c>
      <c r="D163" s="73"/>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5"/>
    </row>
    <row r="164" spans="1:55" ht="71.25">
      <c r="A164" s="66">
        <v>13.01</v>
      </c>
      <c r="B164" s="67" t="s">
        <v>249</v>
      </c>
      <c r="C164" s="39" t="s">
        <v>481</v>
      </c>
      <c r="D164" s="73"/>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5"/>
    </row>
    <row r="165" spans="1:55" ht="28.5">
      <c r="A165" s="66">
        <v>13.02</v>
      </c>
      <c r="B165" s="67" t="s">
        <v>250</v>
      </c>
      <c r="C165" s="39" t="s">
        <v>482</v>
      </c>
      <c r="D165" s="68">
        <v>1.2</v>
      </c>
      <c r="E165" s="69" t="s">
        <v>64</v>
      </c>
      <c r="F165" s="70">
        <v>1523.41</v>
      </c>
      <c r="G165" s="40"/>
      <c r="H165" s="24"/>
      <c r="I165" s="47" t="s">
        <v>38</v>
      </c>
      <c r="J165" s="48">
        <f t="shared" si="12"/>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 t="shared" si="13"/>
        <v>1828</v>
      </c>
      <c r="BB165" s="60">
        <f t="shared" si="14"/>
        <v>1828</v>
      </c>
      <c r="BC165" s="56" t="str">
        <f t="shared" si="15"/>
        <v>INR  One Thousand Eight Hundred &amp; Twenty Eight  Only</v>
      </c>
    </row>
    <row r="166" spans="1:55" ht="28.5">
      <c r="A166" s="66">
        <v>13.03</v>
      </c>
      <c r="B166" s="67" t="s">
        <v>251</v>
      </c>
      <c r="C166" s="39" t="s">
        <v>483</v>
      </c>
      <c r="D166" s="68">
        <v>2.5</v>
      </c>
      <c r="E166" s="69" t="s">
        <v>64</v>
      </c>
      <c r="F166" s="70">
        <v>940.64</v>
      </c>
      <c r="G166" s="40"/>
      <c r="H166" s="24"/>
      <c r="I166" s="47" t="s">
        <v>38</v>
      </c>
      <c r="J166" s="48">
        <f t="shared" si="12"/>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13"/>
        <v>2352</v>
      </c>
      <c r="BB166" s="60">
        <f t="shared" si="14"/>
        <v>2352</v>
      </c>
      <c r="BC166" s="56" t="str">
        <f t="shared" si="15"/>
        <v>INR  Two Thousand Three Hundred &amp; Fifty Two  Only</v>
      </c>
    </row>
    <row r="167" spans="1:55" ht="85.5">
      <c r="A167" s="66">
        <v>13.04</v>
      </c>
      <c r="B167" s="67" t="s">
        <v>363</v>
      </c>
      <c r="C167" s="39" t="s">
        <v>484</v>
      </c>
      <c r="D167" s="68">
        <v>1.47</v>
      </c>
      <c r="E167" s="69" t="s">
        <v>64</v>
      </c>
      <c r="F167" s="70">
        <v>2222.44</v>
      </c>
      <c r="G167" s="40"/>
      <c r="H167" s="24"/>
      <c r="I167" s="47" t="s">
        <v>38</v>
      </c>
      <c r="J167" s="48">
        <f t="shared" si="12"/>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13"/>
        <v>3267</v>
      </c>
      <c r="BB167" s="60">
        <f t="shared" si="14"/>
        <v>3267</v>
      </c>
      <c r="BC167" s="56" t="str">
        <f t="shared" si="15"/>
        <v>INR  Three Thousand Two Hundred &amp; Sixty Seven  Only</v>
      </c>
    </row>
    <row r="168" spans="1:55" ht="74.25" customHeight="1">
      <c r="A168" s="66">
        <v>13.05</v>
      </c>
      <c r="B168" s="67" t="s">
        <v>364</v>
      </c>
      <c r="C168" s="39" t="s">
        <v>485</v>
      </c>
      <c r="D168" s="73"/>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5"/>
    </row>
    <row r="169" spans="1:55" ht="28.5">
      <c r="A169" s="66">
        <v>13.06</v>
      </c>
      <c r="B169" s="67" t="s">
        <v>365</v>
      </c>
      <c r="C169" s="39" t="s">
        <v>486</v>
      </c>
      <c r="D169" s="68">
        <v>4.5</v>
      </c>
      <c r="E169" s="69" t="s">
        <v>64</v>
      </c>
      <c r="F169" s="70">
        <v>1288.82</v>
      </c>
      <c r="G169" s="40"/>
      <c r="H169" s="24"/>
      <c r="I169" s="47" t="s">
        <v>38</v>
      </c>
      <c r="J169" s="48">
        <f t="shared" si="12"/>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13"/>
        <v>5800</v>
      </c>
      <c r="BB169" s="60">
        <f t="shared" si="14"/>
        <v>5800</v>
      </c>
      <c r="BC169" s="56" t="str">
        <f t="shared" si="15"/>
        <v>INR  Five Thousand Eight Hundred    Only</v>
      </c>
    </row>
    <row r="170" spans="1:55" ht="57">
      <c r="A170" s="66">
        <v>13.07</v>
      </c>
      <c r="B170" s="67" t="s">
        <v>366</v>
      </c>
      <c r="C170" s="39" t="s">
        <v>487</v>
      </c>
      <c r="D170" s="73"/>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5"/>
    </row>
    <row r="171" spans="1:55" ht="29.25" customHeight="1">
      <c r="A171" s="66">
        <v>13.08</v>
      </c>
      <c r="B171" s="71" t="s">
        <v>367</v>
      </c>
      <c r="C171" s="39" t="s">
        <v>488</v>
      </c>
      <c r="D171" s="68">
        <v>900</v>
      </c>
      <c r="E171" s="69" t="s">
        <v>408</v>
      </c>
      <c r="F171" s="70">
        <v>4279.61</v>
      </c>
      <c r="G171" s="40"/>
      <c r="H171" s="24"/>
      <c r="I171" s="47" t="s">
        <v>38</v>
      </c>
      <c r="J171" s="48">
        <f t="shared" si="12"/>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ROUND((total_amount_ba($B$2,$D$2,D171,F171,J171,K171,M171)/1000),0)</f>
        <v>3852</v>
      </c>
      <c r="BB171" s="60">
        <f t="shared" si="14"/>
        <v>3852</v>
      </c>
      <c r="BC171" s="56" t="str">
        <f t="shared" si="15"/>
        <v>INR  Three Thousand Eight Hundred &amp; Fifty Two  Only</v>
      </c>
    </row>
    <row r="172" spans="1:55" ht="71.25">
      <c r="A172" s="66">
        <v>13.09</v>
      </c>
      <c r="B172" s="71" t="s">
        <v>124</v>
      </c>
      <c r="C172" s="39" t="s">
        <v>489</v>
      </c>
      <c r="D172" s="73"/>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5"/>
    </row>
    <row r="173" spans="1:55" ht="28.5">
      <c r="A173" s="70">
        <v>13.1</v>
      </c>
      <c r="B173" s="67" t="s">
        <v>252</v>
      </c>
      <c r="C173" s="39" t="s">
        <v>490</v>
      </c>
      <c r="D173" s="68">
        <v>4</v>
      </c>
      <c r="E173" s="69" t="s">
        <v>65</v>
      </c>
      <c r="F173" s="70">
        <v>240.68</v>
      </c>
      <c r="G173" s="40"/>
      <c r="H173" s="24"/>
      <c r="I173" s="47" t="s">
        <v>38</v>
      </c>
      <c r="J173" s="48">
        <f t="shared" si="12"/>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13"/>
        <v>963</v>
      </c>
      <c r="BB173" s="60">
        <f t="shared" si="14"/>
        <v>963</v>
      </c>
      <c r="BC173" s="56" t="str">
        <f t="shared" si="15"/>
        <v>INR  Nine Hundred &amp; Sixty Three  Only</v>
      </c>
    </row>
    <row r="174" spans="1:55" ht="57">
      <c r="A174" s="66">
        <v>13.11</v>
      </c>
      <c r="B174" s="67" t="s">
        <v>368</v>
      </c>
      <c r="C174" s="39" t="s">
        <v>491</v>
      </c>
      <c r="D174" s="73"/>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5"/>
    </row>
    <row r="175" spans="1:55" ht="28.5">
      <c r="A175" s="66">
        <v>13.12</v>
      </c>
      <c r="B175" s="67" t="s">
        <v>252</v>
      </c>
      <c r="C175" s="39" t="s">
        <v>492</v>
      </c>
      <c r="D175" s="68">
        <v>3</v>
      </c>
      <c r="E175" s="69" t="s">
        <v>65</v>
      </c>
      <c r="F175" s="70">
        <v>93.42</v>
      </c>
      <c r="G175" s="40"/>
      <c r="H175" s="24"/>
      <c r="I175" s="47" t="s">
        <v>38</v>
      </c>
      <c r="J175" s="48">
        <f t="shared" si="12"/>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ROUND(total_amount_ba($B$2,$D$2,D175,F175,J175,K175,M175),0)</f>
        <v>280</v>
      </c>
      <c r="BB175" s="60">
        <f>BA175+SUM(N175:AZ175)</f>
        <v>280</v>
      </c>
      <c r="BC175" s="56" t="str">
        <f>SpellNumber(L175,BB175)</f>
        <v>INR  Two Hundred &amp; Eighty  Only</v>
      </c>
    </row>
    <row r="176" spans="1:55" ht="57">
      <c r="A176" s="66">
        <v>13.13</v>
      </c>
      <c r="B176" s="67" t="s">
        <v>369</v>
      </c>
      <c r="C176" s="39" t="s">
        <v>493</v>
      </c>
      <c r="D176" s="68">
        <v>120</v>
      </c>
      <c r="E176" s="69" t="s">
        <v>66</v>
      </c>
      <c r="F176" s="70">
        <v>23.01</v>
      </c>
      <c r="G176" s="40"/>
      <c r="H176" s="24"/>
      <c r="I176" s="47" t="s">
        <v>38</v>
      </c>
      <c r="J176" s="48">
        <f t="shared" si="12"/>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ROUND(total_amount_ba($B$2,$D$2,D176,F176,J176,K176,M176),0)</f>
        <v>2761</v>
      </c>
      <c r="BB176" s="60">
        <f>BA176+SUM(N176:AZ176)</f>
        <v>2761</v>
      </c>
      <c r="BC176" s="56" t="str">
        <f>SpellNumber(L176,BB176)</f>
        <v>INR  Two Thousand Seven Hundred &amp; Sixty One  Only</v>
      </c>
    </row>
    <row r="177" spans="1:55" ht="60.75" customHeight="1">
      <c r="A177" s="66">
        <v>13.14</v>
      </c>
      <c r="B177" s="67" t="s">
        <v>253</v>
      </c>
      <c r="C177" s="39" t="s">
        <v>494</v>
      </c>
      <c r="D177" s="68">
        <v>86</v>
      </c>
      <c r="E177" s="69" t="s">
        <v>52</v>
      </c>
      <c r="F177" s="70">
        <v>34.19</v>
      </c>
      <c r="G177" s="40"/>
      <c r="H177" s="24"/>
      <c r="I177" s="47" t="s">
        <v>38</v>
      </c>
      <c r="J177" s="48">
        <f t="shared" si="12"/>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ROUND(total_amount_ba($B$2,$D$2,D177,F177,J177,K177,M177),0)</f>
        <v>2940</v>
      </c>
      <c r="BB177" s="60">
        <f>BA177+SUM(N177:AZ177)</f>
        <v>2940</v>
      </c>
      <c r="BC177" s="56" t="str">
        <f>SpellNumber(L177,BB177)</f>
        <v>INR  Two Thousand Nine Hundred &amp; Forty  Only</v>
      </c>
    </row>
    <row r="178" spans="1:55" ht="15.75">
      <c r="A178" s="66">
        <v>14</v>
      </c>
      <c r="B178" s="67" t="s">
        <v>370</v>
      </c>
      <c r="C178" s="39" t="s">
        <v>495</v>
      </c>
      <c r="D178" s="73"/>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5"/>
    </row>
    <row r="179" spans="1:55" ht="242.25">
      <c r="A179" s="66">
        <v>14.01</v>
      </c>
      <c r="B179" s="67" t="s">
        <v>371</v>
      </c>
      <c r="C179" s="39" t="s">
        <v>496</v>
      </c>
      <c r="D179" s="73"/>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5"/>
    </row>
    <row r="180" spans="1:55" ht="28.5">
      <c r="A180" s="66">
        <v>14.02</v>
      </c>
      <c r="B180" s="71" t="s">
        <v>372</v>
      </c>
      <c r="C180" s="39" t="s">
        <v>497</v>
      </c>
      <c r="D180" s="68">
        <v>1300</v>
      </c>
      <c r="E180" s="69" t="s">
        <v>74</v>
      </c>
      <c r="F180" s="70">
        <v>16.7</v>
      </c>
      <c r="G180" s="65">
        <v>37800</v>
      </c>
      <c r="H180" s="50"/>
      <c r="I180" s="51" t="s">
        <v>38</v>
      </c>
      <c r="J180" s="52">
        <f t="shared" si="12"/>
        <v>1</v>
      </c>
      <c r="K180" s="50" t="s">
        <v>39</v>
      </c>
      <c r="L180" s="50" t="s">
        <v>4</v>
      </c>
      <c r="M180" s="53"/>
      <c r="N180" s="50"/>
      <c r="O180" s="50"/>
      <c r="P180" s="54"/>
      <c r="Q180" s="50"/>
      <c r="R180" s="50"/>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42">
        <f>ROUND(total_amount_ba($B$2,$D$2,D180,F180,J180,K180,M180),0)</f>
        <v>21710</v>
      </c>
      <c r="BB180" s="55">
        <f>BA180+SUM(N180:AZ180)</f>
        <v>21710</v>
      </c>
      <c r="BC180" s="56" t="str">
        <f>SpellNumber(L180,BB180)</f>
        <v>INR  Twenty One Thousand Seven Hundred &amp; Ten  Only</v>
      </c>
    </row>
    <row r="181" spans="1:55" ht="15.75">
      <c r="A181" s="66">
        <v>15</v>
      </c>
      <c r="B181" s="67" t="s">
        <v>126</v>
      </c>
      <c r="C181" s="39" t="s">
        <v>498</v>
      </c>
      <c r="D181" s="73"/>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5"/>
    </row>
    <row r="182" spans="1:55" ht="131.25" customHeight="1">
      <c r="A182" s="66">
        <v>15.01</v>
      </c>
      <c r="B182" s="67" t="s">
        <v>254</v>
      </c>
      <c r="C182" s="39" t="s">
        <v>499</v>
      </c>
      <c r="D182" s="73"/>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5"/>
    </row>
    <row r="183" spans="1:55" ht="42.75">
      <c r="A183" s="66">
        <v>15.02</v>
      </c>
      <c r="B183" s="67" t="s">
        <v>255</v>
      </c>
      <c r="C183" s="39" t="s">
        <v>500</v>
      </c>
      <c r="D183" s="68">
        <v>1</v>
      </c>
      <c r="E183" s="69" t="s">
        <v>65</v>
      </c>
      <c r="F183" s="70">
        <v>4753.61</v>
      </c>
      <c r="G183" s="65">
        <v>37800</v>
      </c>
      <c r="H183" s="50"/>
      <c r="I183" s="51" t="s">
        <v>38</v>
      </c>
      <c r="J183" s="52">
        <f t="shared" si="12"/>
        <v>1</v>
      </c>
      <c r="K183" s="50" t="s">
        <v>39</v>
      </c>
      <c r="L183" s="50" t="s">
        <v>4</v>
      </c>
      <c r="M183" s="53"/>
      <c r="N183" s="50"/>
      <c r="O183" s="50"/>
      <c r="P183" s="54"/>
      <c r="Q183" s="50"/>
      <c r="R183" s="50"/>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42">
        <f>ROUND(total_amount_ba($B$2,$D$2,D183,F183,J183,K183,M183),0)</f>
        <v>4754</v>
      </c>
      <c r="BB183" s="55">
        <f>BA183+SUM(N183:AZ183)</f>
        <v>4754</v>
      </c>
      <c r="BC183" s="56" t="str">
        <f>SpellNumber(L183,BB183)</f>
        <v>INR  Four Thousand Seven Hundred &amp; Fifty Four  Only</v>
      </c>
    </row>
    <row r="184" spans="1:55" ht="132" customHeight="1">
      <c r="A184" s="66">
        <v>15.03</v>
      </c>
      <c r="B184" s="67" t="s">
        <v>256</v>
      </c>
      <c r="C184" s="39" t="s">
        <v>501</v>
      </c>
      <c r="D184" s="73"/>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5"/>
    </row>
    <row r="185" spans="1:55" ht="28.5">
      <c r="A185" s="66">
        <v>15.04</v>
      </c>
      <c r="B185" s="67" t="s">
        <v>257</v>
      </c>
      <c r="C185" s="39" t="s">
        <v>502</v>
      </c>
      <c r="D185" s="68">
        <v>2</v>
      </c>
      <c r="E185" s="69" t="s">
        <v>65</v>
      </c>
      <c r="F185" s="70">
        <v>4612.84</v>
      </c>
      <c r="G185" s="65">
        <v>37800</v>
      </c>
      <c r="H185" s="50"/>
      <c r="I185" s="51" t="s">
        <v>38</v>
      </c>
      <c r="J185" s="52">
        <f t="shared" si="12"/>
        <v>1</v>
      </c>
      <c r="K185" s="50" t="s">
        <v>39</v>
      </c>
      <c r="L185" s="50" t="s">
        <v>4</v>
      </c>
      <c r="M185" s="53"/>
      <c r="N185" s="50"/>
      <c r="O185" s="50"/>
      <c r="P185" s="54"/>
      <c r="Q185" s="50"/>
      <c r="R185" s="50"/>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42">
        <f>ROUND(total_amount_ba($B$2,$D$2,D185,F185,J185,K185,M185),0)</f>
        <v>9226</v>
      </c>
      <c r="BB185" s="55">
        <f>BA185+SUM(N185:AZ185)</f>
        <v>9226</v>
      </c>
      <c r="BC185" s="56" t="str">
        <f>SpellNumber(L185,BB185)</f>
        <v>INR  Nine Thousand Two Hundred &amp; Twenty Six  Only</v>
      </c>
    </row>
    <row r="186" spans="1:55" ht="57">
      <c r="A186" s="66">
        <v>15.05</v>
      </c>
      <c r="B186" s="67" t="s">
        <v>258</v>
      </c>
      <c r="C186" s="39" t="s">
        <v>503</v>
      </c>
      <c r="D186" s="68">
        <v>3</v>
      </c>
      <c r="E186" s="69" t="s">
        <v>65</v>
      </c>
      <c r="F186" s="70">
        <v>774.26</v>
      </c>
      <c r="G186" s="65">
        <v>37800</v>
      </c>
      <c r="H186" s="50"/>
      <c r="I186" s="51" t="s">
        <v>38</v>
      </c>
      <c r="J186" s="52">
        <f t="shared" si="12"/>
        <v>1</v>
      </c>
      <c r="K186" s="50" t="s">
        <v>39</v>
      </c>
      <c r="L186" s="50" t="s">
        <v>4</v>
      </c>
      <c r="M186" s="53"/>
      <c r="N186" s="50"/>
      <c r="O186" s="50"/>
      <c r="P186" s="54"/>
      <c r="Q186" s="50"/>
      <c r="R186" s="50"/>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42">
        <f>ROUND(total_amount_ba($B$2,$D$2,D186,F186,J186,K186,M186),0)</f>
        <v>2323</v>
      </c>
      <c r="BB186" s="55">
        <f>BA186+SUM(N186:AZ186)</f>
        <v>2323</v>
      </c>
      <c r="BC186" s="56" t="str">
        <f>SpellNumber(L186,BB186)</f>
        <v>INR  Two Thousand Three Hundred &amp; Twenty Three  Only</v>
      </c>
    </row>
    <row r="187" spans="1:55" ht="57">
      <c r="A187" s="66">
        <v>15.06</v>
      </c>
      <c r="B187" s="67" t="s">
        <v>259</v>
      </c>
      <c r="C187" s="39" t="s">
        <v>504</v>
      </c>
      <c r="D187" s="68">
        <v>3</v>
      </c>
      <c r="E187" s="69" t="s">
        <v>65</v>
      </c>
      <c r="F187" s="70">
        <v>5360.45</v>
      </c>
      <c r="G187" s="65">
        <v>37800</v>
      </c>
      <c r="H187" s="50"/>
      <c r="I187" s="51" t="s">
        <v>38</v>
      </c>
      <c r="J187" s="52">
        <f t="shared" si="12"/>
        <v>1</v>
      </c>
      <c r="K187" s="50" t="s">
        <v>39</v>
      </c>
      <c r="L187" s="50" t="s">
        <v>4</v>
      </c>
      <c r="M187" s="53"/>
      <c r="N187" s="50"/>
      <c r="O187" s="50"/>
      <c r="P187" s="54"/>
      <c r="Q187" s="50"/>
      <c r="R187" s="50"/>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42">
        <f>ROUND(total_amount_ba($B$2,$D$2,D187,F187,J187,K187,M187),0)</f>
        <v>16081</v>
      </c>
      <c r="BB187" s="55">
        <f>BA187+SUM(N187:AZ187)</f>
        <v>16081</v>
      </c>
      <c r="BC187" s="56" t="str">
        <f>SpellNumber(L187,BB187)</f>
        <v>INR  Sixteen Thousand  &amp;Eighty One  Only</v>
      </c>
    </row>
    <row r="188" spans="1:55" ht="57">
      <c r="A188" s="66">
        <v>15.07</v>
      </c>
      <c r="B188" s="67" t="s">
        <v>260</v>
      </c>
      <c r="C188" s="39" t="s">
        <v>505</v>
      </c>
      <c r="D188" s="73"/>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5"/>
    </row>
    <row r="189" spans="1:55" ht="28.5">
      <c r="A189" s="66">
        <v>15.08</v>
      </c>
      <c r="B189" s="67" t="s">
        <v>261</v>
      </c>
      <c r="C189" s="39" t="s">
        <v>506</v>
      </c>
      <c r="D189" s="68">
        <v>3</v>
      </c>
      <c r="E189" s="69" t="s">
        <v>65</v>
      </c>
      <c r="F189" s="70">
        <v>787.9</v>
      </c>
      <c r="G189" s="40"/>
      <c r="H189" s="24"/>
      <c r="I189" s="47" t="s">
        <v>38</v>
      </c>
      <c r="J189" s="48">
        <f t="shared" si="12"/>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ROUND(total_amount_ba($B$2,$D$2,D189,F189,J189,K189,M189),0)</f>
        <v>2364</v>
      </c>
      <c r="BB189" s="60">
        <f>BA189+SUM(N189:AZ189)</f>
        <v>2364</v>
      </c>
      <c r="BC189" s="56" t="str">
        <f>SpellNumber(L189,BB189)</f>
        <v>INR  Two Thousand Three Hundred &amp; Sixty Four  Only</v>
      </c>
    </row>
    <row r="190" spans="1:55" ht="85.5">
      <c r="A190" s="66">
        <v>15.09</v>
      </c>
      <c r="B190" s="67" t="s">
        <v>132</v>
      </c>
      <c r="C190" s="39" t="s">
        <v>507</v>
      </c>
      <c r="D190" s="68">
        <v>3</v>
      </c>
      <c r="E190" s="69" t="s">
        <v>65</v>
      </c>
      <c r="F190" s="70">
        <v>1124.98</v>
      </c>
      <c r="G190" s="40"/>
      <c r="H190" s="24"/>
      <c r="I190" s="47" t="s">
        <v>38</v>
      </c>
      <c r="J190" s="48">
        <f t="shared" si="12"/>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ROUND(total_amount_ba($B$2,$D$2,D190,F190,J190,K190,M190),0)</f>
        <v>3375</v>
      </c>
      <c r="BB190" s="60">
        <f>BA190+SUM(N190:AZ190)</f>
        <v>3375</v>
      </c>
      <c r="BC190" s="56" t="str">
        <f>SpellNumber(L190,BB190)</f>
        <v>INR  Three Thousand Three Hundred &amp; Seventy Five  Only</v>
      </c>
    </row>
    <row r="191" spans="1:55" ht="28.5">
      <c r="A191" s="66">
        <v>15.1</v>
      </c>
      <c r="B191" s="67" t="s">
        <v>262</v>
      </c>
      <c r="C191" s="39" t="s">
        <v>508</v>
      </c>
      <c r="D191" s="73"/>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5"/>
    </row>
    <row r="192" spans="1:55" ht="15.75">
      <c r="A192" s="66">
        <v>15.11</v>
      </c>
      <c r="B192" s="67" t="s">
        <v>263</v>
      </c>
      <c r="C192" s="39" t="s">
        <v>509</v>
      </c>
      <c r="D192" s="73"/>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5"/>
    </row>
    <row r="193" spans="1:55" ht="28.5">
      <c r="A193" s="66">
        <v>15.12</v>
      </c>
      <c r="B193" s="67" t="s">
        <v>373</v>
      </c>
      <c r="C193" s="39" t="s">
        <v>510</v>
      </c>
      <c r="D193" s="68">
        <v>11.2</v>
      </c>
      <c r="E193" s="69" t="s">
        <v>74</v>
      </c>
      <c r="F193" s="70">
        <v>883.99</v>
      </c>
      <c r="G193" s="40"/>
      <c r="H193" s="24"/>
      <c r="I193" s="47" t="s">
        <v>38</v>
      </c>
      <c r="J193" s="48">
        <f t="shared" si="12"/>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ROUND(total_amount_ba($B$2,$D$2,D193,F193,J193,K193,M193),0)</f>
        <v>9901</v>
      </c>
      <c r="BB193" s="60">
        <f>BA193+SUM(N193:AZ193)</f>
        <v>9901</v>
      </c>
      <c r="BC193" s="56" t="str">
        <f>SpellNumber(L193,BB193)</f>
        <v>INR  Nine Thousand Nine Hundred &amp; One  Only</v>
      </c>
    </row>
    <row r="194" spans="1:55" ht="15.75">
      <c r="A194" s="66">
        <v>15.13</v>
      </c>
      <c r="B194" s="67" t="s">
        <v>264</v>
      </c>
      <c r="C194" s="39" t="s">
        <v>511</v>
      </c>
      <c r="D194" s="73"/>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5"/>
    </row>
    <row r="195" spans="1:55" ht="28.5">
      <c r="A195" s="66">
        <v>15.14</v>
      </c>
      <c r="B195" s="67" t="s">
        <v>373</v>
      </c>
      <c r="C195" s="39" t="s">
        <v>512</v>
      </c>
      <c r="D195" s="68">
        <v>2.4</v>
      </c>
      <c r="E195" s="69" t="s">
        <v>74</v>
      </c>
      <c r="F195" s="70">
        <v>809.51</v>
      </c>
      <c r="G195" s="40"/>
      <c r="H195" s="24"/>
      <c r="I195" s="47" t="s">
        <v>38</v>
      </c>
      <c r="J195" s="48">
        <f t="shared" si="12"/>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ROUND(total_amount_ba($B$2,$D$2,D195,F195,J195,K195,M195),0)</f>
        <v>1943</v>
      </c>
      <c r="BB195" s="60">
        <f>BA195+SUM(N195:AZ195)</f>
        <v>1943</v>
      </c>
      <c r="BC195" s="56" t="str">
        <f>SpellNumber(L195,BB195)</f>
        <v>INR  One Thousand Nine Hundred &amp; Forty Three  Only</v>
      </c>
    </row>
    <row r="196" spans="1:55" ht="57">
      <c r="A196" s="66">
        <v>15.15</v>
      </c>
      <c r="B196" s="67" t="s">
        <v>374</v>
      </c>
      <c r="C196" s="39" t="s">
        <v>513</v>
      </c>
      <c r="D196" s="73"/>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5"/>
    </row>
    <row r="197" spans="1:55" ht="15.75">
      <c r="A197" s="66">
        <v>15.16</v>
      </c>
      <c r="B197" s="67" t="s">
        <v>263</v>
      </c>
      <c r="C197" s="39" t="s">
        <v>514</v>
      </c>
      <c r="D197" s="73"/>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5"/>
    </row>
    <row r="198" spans="1:55" ht="15.75">
      <c r="A198" s="66">
        <v>15.17</v>
      </c>
      <c r="B198" s="67" t="s">
        <v>375</v>
      </c>
      <c r="C198" s="39" t="s">
        <v>515</v>
      </c>
      <c r="D198" s="68">
        <v>1</v>
      </c>
      <c r="E198" s="69" t="s">
        <v>65</v>
      </c>
      <c r="F198" s="70">
        <v>404.77</v>
      </c>
      <c r="G198" s="40"/>
      <c r="H198" s="24"/>
      <c r="I198" s="47" t="s">
        <v>38</v>
      </c>
      <c r="J198" s="48">
        <f t="shared" si="12"/>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ROUND(total_amount_ba($B$2,$D$2,D198,F198,J198,K198,M198),0)</f>
        <v>405</v>
      </c>
      <c r="BB198" s="60">
        <f>BA198+SUM(N198:AZ198)</f>
        <v>405</v>
      </c>
      <c r="BC198" s="56" t="str">
        <f>SpellNumber(L198,BB198)</f>
        <v>INR  Four Hundred &amp; Five  Only</v>
      </c>
    </row>
    <row r="199" spans="1:55" ht="28.5">
      <c r="A199" s="66">
        <v>15.18</v>
      </c>
      <c r="B199" s="67" t="s">
        <v>265</v>
      </c>
      <c r="C199" s="39" t="s">
        <v>516</v>
      </c>
      <c r="D199" s="73"/>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5"/>
    </row>
    <row r="200" spans="1:55" ht="15.75">
      <c r="A200" s="66">
        <v>15.19</v>
      </c>
      <c r="B200" s="67" t="s">
        <v>263</v>
      </c>
      <c r="C200" s="39" t="s">
        <v>517</v>
      </c>
      <c r="D200" s="73"/>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5"/>
    </row>
    <row r="201" spans="1:55" ht="28.5">
      <c r="A201" s="66">
        <v>15.2</v>
      </c>
      <c r="B201" s="67" t="s">
        <v>375</v>
      </c>
      <c r="C201" s="39" t="s">
        <v>518</v>
      </c>
      <c r="D201" s="68">
        <v>2</v>
      </c>
      <c r="E201" s="69" t="s">
        <v>65</v>
      </c>
      <c r="F201" s="70">
        <v>334.37</v>
      </c>
      <c r="G201" s="40"/>
      <c r="H201" s="24"/>
      <c r="I201" s="47" t="s">
        <v>38</v>
      </c>
      <c r="J201" s="48">
        <f t="shared" si="12"/>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ROUND(total_amount_ba($B$2,$D$2,D201,F201,J201,K201,M201),0)</f>
        <v>669</v>
      </c>
      <c r="BB201" s="60">
        <f>BA201+SUM(N201:AZ201)</f>
        <v>669</v>
      </c>
      <c r="BC201" s="56" t="str">
        <f>SpellNumber(L201,BB201)</f>
        <v>INR  Six Hundred &amp; Sixty Nine  Only</v>
      </c>
    </row>
    <row r="202" spans="1:55" ht="15.75">
      <c r="A202" s="66">
        <v>15.21</v>
      </c>
      <c r="B202" s="67" t="s">
        <v>266</v>
      </c>
      <c r="C202" s="39" t="s">
        <v>519</v>
      </c>
      <c r="D202" s="73"/>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5"/>
    </row>
    <row r="203" spans="1:55" ht="15.75">
      <c r="A203" s="66">
        <v>15.22</v>
      </c>
      <c r="B203" s="67" t="s">
        <v>237</v>
      </c>
      <c r="C203" s="39" t="s">
        <v>520</v>
      </c>
      <c r="D203" s="73"/>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5"/>
    </row>
    <row r="204" spans="1:55" ht="28.5">
      <c r="A204" s="66">
        <v>15.23</v>
      </c>
      <c r="B204" s="67" t="s">
        <v>375</v>
      </c>
      <c r="C204" s="39" t="s">
        <v>521</v>
      </c>
      <c r="D204" s="68">
        <v>1</v>
      </c>
      <c r="E204" s="69" t="s">
        <v>65</v>
      </c>
      <c r="F204" s="70">
        <v>320.29</v>
      </c>
      <c r="G204" s="40"/>
      <c r="H204" s="24"/>
      <c r="I204" s="47" t="s">
        <v>38</v>
      </c>
      <c r="J204" s="48">
        <f t="shared" si="12"/>
        <v>1</v>
      </c>
      <c r="K204" s="24" t="s">
        <v>39</v>
      </c>
      <c r="L204" s="24" t="s">
        <v>4</v>
      </c>
      <c r="M204" s="41"/>
      <c r="N204" s="24"/>
      <c r="O204" s="24"/>
      <c r="P204" s="46"/>
      <c r="Q204" s="24"/>
      <c r="R204" s="2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59"/>
      <c r="BA204" s="42">
        <f>ROUND(total_amount_ba($B$2,$D$2,D204,F204,J204,K204,M204),0)</f>
        <v>320</v>
      </c>
      <c r="BB204" s="60">
        <f>BA204+SUM(N204:AZ204)</f>
        <v>320</v>
      </c>
      <c r="BC204" s="56" t="str">
        <f>SpellNumber(L204,BB204)</f>
        <v>INR  Three Hundred &amp; Twenty  Only</v>
      </c>
    </row>
    <row r="205" spans="1:55" ht="15.75">
      <c r="A205" s="66">
        <v>15.24</v>
      </c>
      <c r="B205" s="67" t="s">
        <v>268</v>
      </c>
      <c r="C205" s="39" t="s">
        <v>522</v>
      </c>
      <c r="D205" s="73"/>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5"/>
    </row>
    <row r="206" spans="1:55" ht="28.5">
      <c r="A206" s="66">
        <v>15.25</v>
      </c>
      <c r="B206" s="67" t="s">
        <v>375</v>
      </c>
      <c r="C206" s="39" t="s">
        <v>523</v>
      </c>
      <c r="D206" s="68">
        <v>1</v>
      </c>
      <c r="E206" s="69" t="s">
        <v>65</v>
      </c>
      <c r="F206" s="70">
        <v>232.96</v>
      </c>
      <c r="G206" s="40"/>
      <c r="H206" s="24"/>
      <c r="I206" s="47" t="s">
        <v>38</v>
      </c>
      <c r="J206" s="48">
        <f t="shared" si="12"/>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ROUND(total_amount_ba($B$2,$D$2,D206,F206,J206,K206,M206),0)</f>
        <v>233</v>
      </c>
      <c r="BB206" s="60">
        <f>BA206+SUM(N206:AZ206)</f>
        <v>233</v>
      </c>
      <c r="BC206" s="56" t="str">
        <f>SpellNumber(L206,BB206)</f>
        <v>INR  Two Hundred &amp; Thirty Three  Only</v>
      </c>
    </row>
    <row r="207" spans="1:55" ht="42.75">
      <c r="A207" s="66">
        <v>15.26</v>
      </c>
      <c r="B207" s="67" t="s">
        <v>267</v>
      </c>
      <c r="C207" s="39" t="s">
        <v>524</v>
      </c>
      <c r="D207" s="73"/>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5"/>
    </row>
    <row r="208" spans="1:55" ht="28.5">
      <c r="A208" s="66">
        <v>15.27</v>
      </c>
      <c r="B208" s="67" t="s">
        <v>237</v>
      </c>
      <c r="C208" s="39" t="s">
        <v>525</v>
      </c>
      <c r="D208" s="68">
        <v>9</v>
      </c>
      <c r="E208" s="69" t="s">
        <v>65</v>
      </c>
      <c r="F208" s="70">
        <v>422.13</v>
      </c>
      <c r="G208" s="40"/>
      <c r="H208" s="24"/>
      <c r="I208" s="47" t="s">
        <v>38</v>
      </c>
      <c r="J208" s="48">
        <f t="shared" si="12"/>
        <v>1</v>
      </c>
      <c r="K208" s="24" t="s">
        <v>39</v>
      </c>
      <c r="L208" s="24" t="s">
        <v>4</v>
      </c>
      <c r="M208" s="41"/>
      <c r="N208" s="24"/>
      <c r="O208" s="24"/>
      <c r="P208" s="46"/>
      <c r="Q208" s="24"/>
      <c r="R208" s="2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59"/>
      <c r="BA208" s="42">
        <f>ROUND(total_amount_ba($B$2,$D$2,D208,F208,J208,K208,M208),0)</f>
        <v>3799</v>
      </c>
      <c r="BB208" s="60">
        <f>BA208+SUM(N208:AZ208)</f>
        <v>3799</v>
      </c>
      <c r="BC208" s="56" t="str">
        <f>SpellNumber(L208,BB208)</f>
        <v>INR  Three Thousand Seven Hundred &amp; Ninety Nine  Only</v>
      </c>
    </row>
    <row r="209" spans="1:55" ht="28.5">
      <c r="A209" s="66">
        <v>15.28</v>
      </c>
      <c r="B209" s="67" t="s">
        <v>268</v>
      </c>
      <c r="C209" s="39" t="s">
        <v>526</v>
      </c>
      <c r="D209" s="68">
        <v>2</v>
      </c>
      <c r="E209" s="69" t="s">
        <v>65</v>
      </c>
      <c r="F209" s="70">
        <v>357.65</v>
      </c>
      <c r="G209" s="40"/>
      <c r="H209" s="24"/>
      <c r="I209" s="47" t="s">
        <v>38</v>
      </c>
      <c r="J209" s="48">
        <f t="shared" si="12"/>
        <v>1</v>
      </c>
      <c r="K209" s="24" t="s">
        <v>39</v>
      </c>
      <c r="L209" s="24" t="s">
        <v>4</v>
      </c>
      <c r="M209" s="41"/>
      <c r="N209" s="24"/>
      <c r="O209" s="24"/>
      <c r="P209" s="46"/>
      <c r="Q209" s="24"/>
      <c r="R209" s="2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59"/>
      <c r="BA209" s="42">
        <f>ROUND(total_amount_ba($B$2,$D$2,D209,F209,J209,K209,M209),0)</f>
        <v>715</v>
      </c>
      <c r="BB209" s="60">
        <f>BA209+SUM(N209:AZ209)</f>
        <v>715</v>
      </c>
      <c r="BC209" s="56" t="str">
        <f>SpellNumber(L209,BB209)</f>
        <v>INR  Seven Hundred &amp; Fifteen  Only</v>
      </c>
    </row>
    <row r="210" spans="1:55" ht="85.5">
      <c r="A210" s="66">
        <v>15.29</v>
      </c>
      <c r="B210" s="67" t="s">
        <v>269</v>
      </c>
      <c r="C210" s="39" t="s">
        <v>527</v>
      </c>
      <c r="D210" s="73"/>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5"/>
    </row>
    <row r="211" spans="1:55" ht="15.75">
      <c r="A211" s="66">
        <v>15.3</v>
      </c>
      <c r="B211" s="67" t="s">
        <v>270</v>
      </c>
      <c r="C211" s="39" t="s">
        <v>528</v>
      </c>
      <c r="D211" s="73"/>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5"/>
    </row>
    <row r="212" spans="1:55" ht="28.5">
      <c r="A212" s="70">
        <v>15.31</v>
      </c>
      <c r="B212" s="67" t="s">
        <v>376</v>
      </c>
      <c r="C212" s="39" t="s">
        <v>529</v>
      </c>
      <c r="D212" s="68">
        <v>5</v>
      </c>
      <c r="E212" s="69" t="s">
        <v>65</v>
      </c>
      <c r="F212" s="70">
        <v>1116.22</v>
      </c>
      <c r="G212" s="40"/>
      <c r="H212" s="24"/>
      <c r="I212" s="47" t="s">
        <v>38</v>
      </c>
      <c r="J212" s="48">
        <f t="shared" si="12"/>
        <v>1</v>
      </c>
      <c r="K212" s="24" t="s">
        <v>39</v>
      </c>
      <c r="L212" s="24" t="s">
        <v>4</v>
      </c>
      <c r="M212" s="41"/>
      <c r="N212" s="24"/>
      <c r="O212" s="24"/>
      <c r="P212" s="46"/>
      <c r="Q212" s="24"/>
      <c r="R212" s="24"/>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59"/>
      <c r="BA212" s="42">
        <f>ROUND(total_amount_ba($B$2,$D$2,D212,F212,J212,K212,M212),0)</f>
        <v>5581</v>
      </c>
      <c r="BB212" s="60">
        <f>BA212+SUM(N212:AZ212)</f>
        <v>5581</v>
      </c>
      <c r="BC212" s="56" t="str">
        <f>SpellNumber(L212,BB212)</f>
        <v>INR  Five Thousand Five Hundred &amp; Eighty One  Only</v>
      </c>
    </row>
    <row r="213" spans="1:55" ht="15.75">
      <c r="A213" s="66">
        <v>15.32</v>
      </c>
      <c r="B213" s="67" t="s">
        <v>271</v>
      </c>
      <c r="C213" s="39" t="s">
        <v>530</v>
      </c>
      <c r="D213" s="73"/>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5"/>
    </row>
    <row r="214" spans="1:55" ht="28.5">
      <c r="A214" s="66">
        <v>15.33</v>
      </c>
      <c r="B214" s="67" t="s">
        <v>377</v>
      </c>
      <c r="C214" s="39" t="s">
        <v>531</v>
      </c>
      <c r="D214" s="68">
        <v>2</v>
      </c>
      <c r="E214" s="69" t="s">
        <v>65</v>
      </c>
      <c r="F214" s="70">
        <v>1054.05</v>
      </c>
      <c r="G214" s="40"/>
      <c r="H214" s="24"/>
      <c r="I214" s="47" t="s">
        <v>38</v>
      </c>
      <c r="J214" s="48">
        <f t="shared" si="12"/>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ROUND(total_amount_ba($B$2,$D$2,D214,F214,J214,K214,M214),0)</f>
        <v>2108</v>
      </c>
      <c r="BB214" s="60">
        <f>BA214+SUM(N214:AZ214)</f>
        <v>2108</v>
      </c>
      <c r="BC214" s="56" t="str">
        <f>SpellNumber(L214,BB214)</f>
        <v>INR  Two Thousand One Hundred &amp; Eight  Only</v>
      </c>
    </row>
    <row r="215" spans="1:55" ht="15.75">
      <c r="A215" s="66">
        <v>16</v>
      </c>
      <c r="B215" s="67" t="s">
        <v>133</v>
      </c>
      <c r="C215" s="39" t="s">
        <v>532</v>
      </c>
      <c r="D215" s="73"/>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5"/>
    </row>
    <row r="216" spans="1:55" ht="71.25">
      <c r="A216" s="66">
        <v>16.01</v>
      </c>
      <c r="B216" s="67" t="s">
        <v>134</v>
      </c>
      <c r="C216" s="39" t="s">
        <v>533</v>
      </c>
      <c r="D216" s="73"/>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5"/>
    </row>
    <row r="217" spans="1:55" ht="28.5">
      <c r="A217" s="66">
        <v>16.02</v>
      </c>
      <c r="B217" s="67" t="s">
        <v>135</v>
      </c>
      <c r="C217" s="39" t="s">
        <v>534</v>
      </c>
      <c r="D217" s="68">
        <v>5</v>
      </c>
      <c r="E217" s="69" t="s">
        <v>74</v>
      </c>
      <c r="F217" s="70">
        <v>249.8</v>
      </c>
      <c r="G217" s="40"/>
      <c r="H217" s="24"/>
      <c r="I217" s="47" t="s">
        <v>38</v>
      </c>
      <c r="J217" s="48">
        <f t="shared" si="12"/>
        <v>1</v>
      </c>
      <c r="K217" s="24" t="s">
        <v>39</v>
      </c>
      <c r="L217" s="24" t="s">
        <v>4</v>
      </c>
      <c r="M217" s="41"/>
      <c r="N217" s="24"/>
      <c r="O217" s="24"/>
      <c r="P217" s="46"/>
      <c r="Q217" s="24"/>
      <c r="R217" s="24"/>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59"/>
      <c r="BA217" s="42">
        <f>ROUND(total_amount_ba($B$2,$D$2,D217,F217,J217,K217,M217),0)</f>
        <v>1249</v>
      </c>
      <c r="BB217" s="60">
        <f>BA217+SUM(N217:AZ217)</f>
        <v>1249</v>
      </c>
      <c r="BC217" s="56" t="str">
        <f>SpellNumber(L217,BB217)</f>
        <v>INR  One Thousand Two Hundred &amp; Forty Nine  Only</v>
      </c>
    </row>
    <row r="218" spans="1:55" ht="28.5">
      <c r="A218" s="66">
        <v>16.03</v>
      </c>
      <c r="B218" s="67" t="s">
        <v>136</v>
      </c>
      <c r="C218" s="39" t="s">
        <v>535</v>
      </c>
      <c r="D218" s="68">
        <v>4</v>
      </c>
      <c r="E218" s="69" t="s">
        <v>74</v>
      </c>
      <c r="F218" s="70">
        <v>301.7</v>
      </c>
      <c r="G218" s="40"/>
      <c r="H218" s="24"/>
      <c r="I218" s="47" t="s">
        <v>38</v>
      </c>
      <c r="J218" s="48">
        <f t="shared" si="12"/>
        <v>1</v>
      </c>
      <c r="K218" s="24" t="s">
        <v>39</v>
      </c>
      <c r="L218" s="24" t="s">
        <v>4</v>
      </c>
      <c r="M218" s="41"/>
      <c r="N218" s="24"/>
      <c r="O218" s="24"/>
      <c r="P218" s="46"/>
      <c r="Q218" s="24"/>
      <c r="R218" s="24"/>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59"/>
      <c r="BA218" s="42">
        <f>ROUND(total_amount_ba($B$2,$D$2,D218,F218,J218,K218,M218),0)</f>
        <v>1207</v>
      </c>
      <c r="BB218" s="60">
        <f>BA218+SUM(N218:AZ218)</f>
        <v>1207</v>
      </c>
      <c r="BC218" s="56" t="str">
        <f>SpellNumber(L218,BB218)</f>
        <v>INR  One Thousand Two Hundred &amp; Seven  Only</v>
      </c>
    </row>
    <row r="219" spans="1:55" ht="99.75">
      <c r="A219" s="70">
        <v>16.04</v>
      </c>
      <c r="B219" s="67" t="s">
        <v>272</v>
      </c>
      <c r="C219" s="39" t="s">
        <v>536</v>
      </c>
      <c r="D219" s="73"/>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5"/>
    </row>
    <row r="220" spans="1:55" ht="28.5">
      <c r="A220" s="66">
        <v>16.05</v>
      </c>
      <c r="B220" s="67" t="s">
        <v>135</v>
      </c>
      <c r="C220" s="39" t="s">
        <v>537</v>
      </c>
      <c r="D220" s="68">
        <v>15</v>
      </c>
      <c r="E220" s="69" t="s">
        <v>74</v>
      </c>
      <c r="F220" s="70">
        <v>392.45</v>
      </c>
      <c r="G220" s="40"/>
      <c r="H220" s="24"/>
      <c r="I220" s="47" t="s">
        <v>38</v>
      </c>
      <c r="J220" s="48">
        <f t="shared" si="12"/>
        <v>1</v>
      </c>
      <c r="K220" s="24" t="s">
        <v>39</v>
      </c>
      <c r="L220" s="24" t="s">
        <v>4</v>
      </c>
      <c r="M220" s="41"/>
      <c r="N220" s="24"/>
      <c r="O220" s="24"/>
      <c r="P220" s="46"/>
      <c r="Q220" s="24"/>
      <c r="R220" s="24"/>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59"/>
      <c r="BA220" s="42">
        <f>ROUND(total_amount_ba($B$2,$D$2,D220,F220,J220,K220,M220),0)</f>
        <v>5887</v>
      </c>
      <c r="BB220" s="60">
        <f>BA220+SUM(N220:AZ220)</f>
        <v>5887</v>
      </c>
      <c r="BC220" s="56" t="str">
        <f>SpellNumber(L220,BB220)</f>
        <v>INR  Five Thousand Eight Hundred &amp; Eighty Seven  Only</v>
      </c>
    </row>
    <row r="221" spans="1:55" ht="57">
      <c r="A221" s="66">
        <v>16.06</v>
      </c>
      <c r="B221" s="67" t="s">
        <v>273</v>
      </c>
      <c r="C221" s="39" t="s">
        <v>538</v>
      </c>
      <c r="D221" s="73"/>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5"/>
    </row>
    <row r="222" spans="1:55" ht="28.5">
      <c r="A222" s="66">
        <v>16.07</v>
      </c>
      <c r="B222" s="67" t="s">
        <v>135</v>
      </c>
      <c r="C222" s="39" t="s">
        <v>539</v>
      </c>
      <c r="D222" s="68">
        <v>1.25</v>
      </c>
      <c r="E222" s="69" t="s">
        <v>74</v>
      </c>
      <c r="F222" s="70">
        <v>214.07</v>
      </c>
      <c r="G222" s="40"/>
      <c r="H222" s="24"/>
      <c r="I222" s="47" t="s">
        <v>38</v>
      </c>
      <c r="J222" s="48">
        <f t="shared" si="12"/>
        <v>1</v>
      </c>
      <c r="K222" s="24" t="s">
        <v>39</v>
      </c>
      <c r="L222" s="24" t="s">
        <v>4</v>
      </c>
      <c r="M222" s="41"/>
      <c r="N222" s="24"/>
      <c r="O222" s="24"/>
      <c r="P222" s="46"/>
      <c r="Q222" s="24"/>
      <c r="R222" s="24"/>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59"/>
      <c r="BA222" s="42">
        <f>ROUND(total_amount_ba($B$2,$D$2,D222,F222,J222,K222,M222),0)</f>
        <v>268</v>
      </c>
      <c r="BB222" s="60">
        <f>BA222+SUM(N222:AZ222)</f>
        <v>268</v>
      </c>
      <c r="BC222" s="56" t="str">
        <f>SpellNumber(L222,BB222)</f>
        <v>INR  Two Hundred &amp; Sixty Eight  Only</v>
      </c>
    </row>
    <row r="223" spans="1:55" ht="28.5">
      <c r="A223" s="66">
        <v>16.08</v>
      </c>
      <c r="B223" s="67" t="s">
        <v>136</v>
      </c>
      <c r="C223" s="39" t="s">
        <v>540</v>
      </c>
      <c r="D223" s="68">
        <v>24</v>
      </c>
      <c r="E223" s="69" t="s">
        <v>74</v>
      </c>
      <c r="F223" s="70">
        <v>248.83</v>
      </c>
      <c r="G223" s="40"/>
      <c r="H223" s="24"/>
      <c r="I223" s="47" t="s">
        <v>38</v>
      </c>
      <c r="J223" s="48">
        <f t="shared" si="12"/>
        <v>1</v>
      </c>
      <c r="K223" s="24" t="s">
        <v>39</v>
      </c>
      <c r="L223" s="24" t="s">
        <v>4</v>
      </c>
      <c r="M223" s="41"/>
      <c r="N223" s="24"/>
      <c r="O223" s="24"/>
      <c r="P223" s="46"/>
      <c r="Q223" s="24"/>
      <c r="R223" s="24"/>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59"/>
      <c r="BA223" s="42">
        <f>ROUND(total_amount_ba($B$2,$D$2,D223,F223,J223,K223,M223),0)</f>
        <v>5972</v>
      </c>
      <c r="BB223" s="60">
        <f>BA223+SUM(N223:AZ223)</f>
        <v>5972</v>
      </c>
      <c r="BC223" s="56" t="str">
        <f>SpellNumber(L223,BB223)</f>
        <v>INR  Five Thousand Nine Hundred &amp; Seventy Two  Only</v>
      </c>
    </row>
    <row r="224" spans="1:55" ht="28.5">
      <c r="A224" s="66">
        <v>16.09</v>
      </c>
      <c r="B224" s="67" t="s">
        <v>274</v>
      </c>
      <c r="C224" s="39" t="s">
        <v>541</v>
      </c>
      <c r="D224" s="68">
        <v>1.25</v>
      </c>
      <c r="E224" s="69" t="s">
        <v>74</v>
      </c>
      <c r="F224" s="70">
        <v>372.38</v>
      </c>
      <c r="G224" s="40"/>
      <c r="H224" s="24"/>
      <c r="I224" s="47" t="s">
        <v>38</v>
      </c>
      <c r="J224" s="48">
        <f t="shared" si="12"/>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9"/>
      <c r="BA224" s="42">
        <f>ROUND(total_amount_ba($B$2,$D$2,D224,F224,J224,K224,M224),0)</f>
        <v>465</v>
      </c>
      <c r="BB224" s="60">
        <f>BA224+SUM(N224:AZ224)</f>
        <v>465</v>
      </c>
      <c r="BC224" s="56" t="str">
        <f>SpellNumber(L224,BB224)</f>
        <v>INR  Four Hundred &amp; Sixty Five  Only</v>
      </c>
    </row>
    <row r="225" spans="1:55" ht="42.75">
      <c r="A225" s="66">
        <v>16.1</v>
      </c>
      <c r="B225" s="67" t="s">
        <v>140</v>
      </c>
      <c r="C225" s="39" t="s">
        <v>542</v>
      </c>
      <c r="D225" s="73"/>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5"/>
    </row>
    <row r="226" spans="1:55" ht="28.5">
      <c r="A226" s="66">
        <v>16.11</v>
      </c>
      <c r="B226" s="67" t="s">
        <v>141</v>
      </c>
      <c r="C226" s="39" t="s">
        <v>543</v>
      </c>
      <c r="D226" s="68">
        <v>5</v>
      </c>
      <c r="E226" s="69" t="s">
        <v>65</v>
      </c>
      <c r="F226" s="70">
        <v>403.5</v>
      </c>
      <c r="G226" s="40"/>
      <c r="H226" s="24"/>
      <c r="I226" s="47" t="s">
        <v>38</v>
      </c>
      <c r="J226" s="48">
        <f t="shared" si="12"/>
        <v>1</v>
      </c>
      <c r="K226" s="24" t="s">
        <v>39</v>
      </c>
      <c r="L226" s="24" t="s">
        <v>4</v>
      </c>
      <c r="M226" s="41"/>
      <c r="N226" s="24"/>
      <c r="O226" s="24"/>
      <c r="P226" s="46"/>
      <c r="Q226" s="24"/>
      <c r="R226" s="24"/>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59"/>
      <c r="BA226" s="42">
        <f>ROUND(total_amount_ba($B$2,$D$2,D226,F226,J226,K226,M226),0)</f>
        <v>2018</v>
      </c>
      <c r="BB226" s="60">
        <f>BA226+SUM(N226:AZ226)</f>
        <v>2018</v>
      </c>
      <c r="BC226" s="56" t="str">
        <f>SpellNumber(L226,BB226)</f>
        <v>INR  Two Thousand  &amp;Eighteen  Only</v>
      </c>
    </row>
    <row r="227" spans="1:55" ht="57">
      <c r="A227" s="66">
        <v>16.12</v>
      </c>
      <c r="B227" s="67" t="s">
        <v>378</v>
      </c>
      <c r="C227" s="39" t="s">
        <v>544</v>
      </c>
      <c r="D227" s="73"/>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5"/>
    </row>
    <row r="228" spans="1:55" ht="28.5">
      <c r="A228" s="66">
        <v>16.13</v>
      </c>
      <c r="B228" s="67" t="s">
        <v>141</v>
      </c>
      <c r="C228" s="39" t="s">
        <v>545</v>
      </c>
      <c r="D228" s="68">
        <v>1</v>
      </c>
      <c r="E228" s="69" t="s">
        <v>65</v>
      </c>
      <c r="F228" s="70">
        <v>338.79</v>
      </c>
      <c r="G228" s="40"/>
      <c r="H228" s="24"/>
      <c r="I228" s="47" t="s">
        <v>38</v>
      </c>
      <c r="J228" s="48">
        <f t="shared" si="12"/>
        <v>1</v>
      </c>
      <c r="K228" s="24" t="s">
        <v>39</v>
      </c>
      <c r="L228" s="24" t="s">
        <v>4</v>
      </c>
      <c r="M228" s="41"/>
      <c r="N228" s="24"/>
      <c r="O228" s="24"/>
      <c r="P228" s="46"/>
      <c r="Q228" s="24"/>
      <c r="R228" s="24"/>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59"/>
      <c r="BA228" s="42">
        <f>ROUND(total_amount_ba($B$2,$D$2,D228,F228,J228,K228,M228),0)</f>
        <v>339</v>
      </c>
      <c r="BB228" s="60">
        <f>BA228+SUM(N228:AZ228)</f>
        <v>339</v>
      </c>
      <c r="BC228" s="56" t="str">
        <f>SpellNumber(L228,BB228)</f>
        <v>INR  Three Hundred &amp; Thirty Nine  Only</v>
      </c>
    </row>
    <row r="229" spans="1:55" ht="42.75">
      <c r="A229" s="66">
        <v>16.14</v>
      </c>
      <c r="B229" s="67" t="s">
        <v>275</v>
      </c>
      <c r="C229" s="39" t="s">
        <v>546</v>
      </c>
      <c r="D229" s="73"/>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5"/>
    </row>
    <row r="230" spans="1:55" ht="15.75">
      <c r="A230" s="66">
        <v>16.15</v>
      </c>
      <c r="B230" s="67" t="s">
        <v>276</v>
      </c>
      <c r="C230" s="39" t="s">
        <v>547</v>
      </c>
      <c r="D230" s="73"/>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5"/>
    </row>
    <row r="231" spans="1:55" ht="28.5">
      <c r="A231" s="66">
        <v>16.16</v>
      </c>
      <c r="B231" s="71" t="s">
        <v>143</v>
      </c>
      <c r="C231" s="39" t="s">
        <v>548</v>
      </c>
      <c r="D231" s="68">
        <v>12</v>
      </c>
      <c r="E231" s="69" t="s">
        <v>65</v>
      </c>
      <c r="F231" s="70">
        <v>72.77</v>
      </c>
      <c r="G231" s="40"/>
      <c r="H231" s="24"/>
      <c r="I231" s="47" t="s">
        <v>38</v>
      </c>
      <c r="J231" s="48">
        <f t="shared" si="12"/>
        <v>1</v>
      </c>
      <c r="K231" s="24" t="s">
        <v>39</v>
      </c>
      <c r="L231" s="24" t="s">
        <v>4</v>
      </c>
      <c r="M231" s="41"/>
      <c r="N231" s="24"/>
      <c r="O231" s="24"/>
      <c r="P231" s="46"/>
      <c r="Q231" s="24"/>
      <c r="R231" s="24"/>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59"/>
      <c r="BA231" s="42">
        <f>ROUND(total_amount_ba($B$2,$D$2,D231,F231,J231,K231,M231),0)</f>
        <v>873</v>
      </c>
      <c r="BB231" s="60">
        <f>BA231+SUM(N231:AZ231)</f>
        <v>873</v>
      </c>
      <c r="BC231" s="56" t="str">
        <f>SpellNumber(L231,BB231)</f>
        <v>INR  Eight Hundred &amp; Seventy Three  Only</v>
      </c>
    </row>
    <row r="232" spans="1:55" ht="216.75" customHeight="1">
      <c r="A232" s="66">
        <v>16.17</v>
      </c>
      <c r="B232" s="71" t="s">
        <v>379</v>
      </c>
      <c r="C232" s="39" t="s">
        <v>549</v>
      </c>
      <c r="D232" s="73"/>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5"/>
    </row>
    <row r="233" spans="1:55" ht="42.75">
      <c r="A233" s="70">
        <v>16.18</v>
      </c>
      <c r="B233" s="67" t="s">
        <v>380</v>
      </c>
      <c r="C233" s="39" t="s">
        <v>550</v>
      </c>
      <c r="D233" s="68">
        <v>2</v>
      </c>
      <c r="E233" s="69" t="s">
        <v>65</v>
      </c>
      <c r="F233" s="70">
        <v>1387.5</v>
      </c>
      <c r="G233" s="40"/>
      <c r="H233" s="24"/>
      <c r="I233" s="47" t="s">
        <v>38</v>
      </c>
      <c r="J233" s="48">
        <f t="shared" si="12"/>
        <v>1</v>
      </c>
      <c r="K233" s="24" t="s">
        <v>39</v>
      </c>
      <c r="L233" s="24" t="s">
        <v>4</v>
      </c>
      <c r="M233" s="41"/>
      <c r="N233" s="24"/>
      <c r="O233" s="24"/>
      <c r="P233" s="46"/>
      <c r="Q233" s="24"/>
      <c r="R233" s="24"/>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59"/>
      <c r="BA233" s="42">
        <f>ROUND(total_amount_ba($B$2,$D$2,D233,F233,J233,K233,M233),0)</f>
        <v>2775</v>
      </c>
      <c r="BB233" s="60">
        <f>BA233+SUM(N233:AZ233)</f>
        <v>2775</v>
      </c>
      <c r="BC233" s="56" t="str">
        <f>SpellNumber(L233,BB233)</f>
        <v>INR  Two Thousand Seven Hundred &amp; Seventy Five  Only</v>
      </c>
    </row>
    <row r="234" spans="1:55" ht="42.75">
      <c r="A234" s="66">
        <v>16.19</v>
      </c>
      <c r="B234" s="67" t="s">
        <v>381</v>
      </c>
      <c r="C234" s="39" t="s">
        <v>551</v>
      </c>
      <c r="D234" s="73"/>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5"/>
    </row>
    <row r="235" spans="1:55" ht="15.75">
      <c r="A235" s="66">
        <v>16.2</v>
      </c>
      <c r="B235" s="67" t="s">
        <v>382</v>
      </c>
      <c r="C235" s="39" t="s">
        <v>552</v>
      </c>
      <c r="D235" s="68">
        <v>8</v>
      </c>
      <c r="E235" s="69" t="s">
        <v>74</v>
      </c>
      <c r="F235" s="70">
        <v>8.15</v>
      </c>
      <c r="G235" s="40"/>
      <c r="H235" s="24"/>
      <c r="I235" s="47" t="s">
        <v>38</v>
      </c>
      <c r="J235" s="48">
        <f t="shared" si="12"/>
        <v>1</v>
      </c>
      <c r="K235" s="24" t="s">
        <v>39</v>
      </c>
      <c r="L235" s="24" t="s">
        <v>4</v>
      </c>
      <c r="M235" s="41"/>
      <c r="N235" s="24"/>
      <c r="O235" s="24"/>
      <c r="P235" s="46"/>
      <c r="Q235" s="24"/>
      <c r="R235" s="24"/>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59"/>
      <c r="BA235" s="42">
        <f>ROUND(total_amount_ba($B$2,$D$2,D235,F235,J235,K235,M235),0)</f>
        <v>65</v>
      </c>
      <c r="BB235" s="60">
        <f>BA235+SUM(N235:AZ235)</f>
        <v>65</v>
      </c>
      <c r="BC235" s="56" t="str">
        <f>SpellNumber(L235,BB235)</f>
        <v>INR  Sixty Five Only</v>
      </c>
    </row>
    <row r="236" spans="1:55" ht="28.5">
      <c r="A236" s="70">
        <v>16.21</v>
      </c>
      <c r="B236" s="67" t="s">
        <v>383</v>
      </c>
      <c r="C236" s="39" t="s">
        <v>553</v>
      </c>
      <c r="D236" s="68">
        <v>28</v>
      </c>
      <c r="E236" s="69" t="s">
        <v>74</v>
      </c>
      <c r="F236" s="70">
        <v>9.73</v>
      </c>
      <c r="G236" s="40"/>
      <c r="H236" s="24"/>
      <c r="I236" s="47" t="s">
        <v>38</v>
      </c>
      <c r="J236" s="48">
        <f t="shared" si="12"/>
        <v>1</v>
      </c>
      <c r="K236" s="24" t="s">
        <v>39</v>
      </c>
      <c r="L236" s="24" t="s">
        <v>4</v>
      </c>
      <c r="M236" s="41"/>
      <c r="N236" s="24"/>
      <c r="O236" s="24"/>
      <c r="P236" s="46"/>
      <c r="Q236" s="24"/>
      <c r="R236" s="24"/>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59"/>
      <c r="BA236" s="42">
        <f>ROUND(total_amount_ba($B$2,$D$2,D236,F236,J236,K236,M236),0)</f>
        <v>272</v>
      </c>
      <c r="BB236" s="60">
        <f>BA236+SUM(N236:AZ236)</f>
        <v>272</v>
      </c>
      <c r="BC236" s="56" t="str">
        <f>SpellNumber(L236,BB236)</f>
        <v>INR  Two Hundred &amp; Seventy Two  Only</v>
      </c>
    </row>
    <row r="237" spans="1:55" ht="42.75">
      <c r="A237" s="66">
        <v>16.22</v>
      </c>
      <c r="B237" s="71" t="s">
        <v>384</v>
      </c>
      <c r="C237" s="39" t="s">
        <v>554</v>
      </c>
      <c r="D237" s="73"/>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5"/>
    </row>
    <row r="238" spans="1:55" ht="28.5">
      <c r="A238" s="66">
        <v>16.23</v>
      </c>
      <c r="B238" s="71" t="s">
        <v>382</v>
      </c>
      <c r="C238" s="39" t="s">
        <v>555</v>
      </c>
      <c r="D238" s="68">
        <v>1.3</v>
      </c>
      <c r="E238" s="69" t="s">
        <v>74</v>
      </c>
      <c r="F238" s="70">
        <v>125.03</v>
      </c>
      <c r="G238" s="40"/>
      <c r="H238" s="24"/>
      <c r="I238" s="47" t="s">
        <v>38</v>
      </c>
      <c r="J238" s="48">
        <f t="shared" si="12"/>
        <v>1</v>
      </c>
      <c r="K238" s="24" t="s">
        <v>39</v>
      </c>
      <c r="L238" s="24" t="s">
        <v>4</v>
      </c>
      <c r="M238" s="41"/>
      <c r="N238" s="24"/>
      <c r="O238" s="24"/>
      <c r="P238" s="46"/>
      <c r="Q238" s="24"/>
      <c r="R238" s="24"/>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59"/>
      <c r="BA238" s="42">
        <f>ROUND(total_amount_ba($B$2,$D$2,D238,F238,J238,K238,M238),0)</f>
        <v>163</v>
      </c>
      <c r="BB238" s="60">
        <f>BA238+SUM(N238:AZ238)</f>
        <v>163</v>
      </c>
      <c r="BC238" s="56" t="str">
        <f>SpellNumber(L238,BB238)</f>
        <v>INR  One Hundred &amp; Sixty Three  Only</v>
      </c>
    </row>
    <row r="239" spans="1:55" ht="28.5">
      <c r="A239" s="70">
        <v>16.24</v>
      </c>
      <c r="B239" s="67" t="s">
        <v>383</v>
      </c>
      <c r="C239" s="39" t="s">
        <v>556</v>
      </c>
      <c r="D239" s="68">
        <v>24</v>
      </c>
      <c r="E239" s="69" t="s">
        <v>74</v>
      </c>
      <c r="F239" s="70">
        <v>126.74</v>
      </c>
      <c r="G239" s="40"/>
      <c r="H239" s="24"/>
      <c r="I239" s="47" t="s">
        <v>38</v>
      </c>
      <c r="J239" s="48">
        <f t="shared" si="12"/>
        <v>1</v>
      </c>
      <c r="K239" s="24" t="s">
        <v>39</v>
      </c>
      <c r="L239" s="24" t="s">
        <v>4</v>
      </c>
      <c r="M239" s="41"/>
      <c r="N239" s="24"/>
      <c r="O239" s="24"/>
      <c r="P239" s="46"/>
      <c r="Q239" s="24"/>
      <c r="R239" s="24"/>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59"/>
      <c r="BA239" s="42">
        <f>ROUND(total_amount_ba($B$2,$D$2,D239,F239,J239,K239,M239),0)</f>
        <v>3042</v>
      </c>
      <c r="BB239" s="60">
        <f>BA239+SUM(N239:AZ239)</f>
        <v>3042</v>
      </c>
      <c r="BC239" s="56" t="str">
        <f>SpellNumber(L239,BB239)</f>
        <v>INR  Three Thousand  &amp;Forty Two  Only</v>
      </c>
    </row>
    <row r="240" spans="1:55" ht="57">
      <c r="A240" s="66">
        <v>16.25</v>
      </c>
      <c r="B240" s="67" t="s">
        <v>385</v>
      </c>
      <c r="C240" s="39" t="s">
        <v>557</v>
      </c>
      <c r="D240" s="73"/>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5"/>
    </row>
    <row r="241" spans="1:55" ht="28.5">
      <c r="A241" s="66">
        <v>16.26</v>
      </c>
      <c r="B241" s="67" t="s">
        <v>143</v>
      </c>
      <c r="C241" s="39" t="s">
        <v>558</v>
      </c>
      <c r="D241" s="68">
        <v>1</v>
      </c>
      <c r="E241" s="69" t="s">
        <v>65</v>
      </c>
      <c r="F241" s="70">
        <v>206.7</v>
      </c>
      <c r="G241" s="40"/>
      <c r="H241" s="24"/>
      <c r="I241" s="47" t="s">
        <v>38</v>
      </c>
      <c r="J241" s="48">
        <f t="shared" si="12"/>
        <v>1</v>
      </c>
      <c r="K241" s="24" t="s">
        <v>39</v>
      </c>
      <c r="L241" s="24" t="s">
        <v>4</v>
      </c>
      <c r="M241" s="41"/>
      <c r="N241" s="24"/>
      <c r="O241" s="24"/>
      <c r="P241" s="46"/>
      <c r="Q241" s="24"/>
      <c r="R241" s="24"/>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59"/>
      <c r="BA241" s="42">
        <f>ROUND(total_amount_ba($B$2,$D$2,D241,F241,J241,K241,M241),0)</f>
        <v>207</v>
      </c>
      <c r="BB241" s="60">
        <f>BA241+SUM(N241:AZ241)</f>
        <v>207</v>
      </c>
      <c r="BC241" s="56" t="str">
        <f>SpellNumber(L241,BB241)</f>
        <v>INR  Two Hundred &amp; Seven  Only</v>
      </c>
    </row>
    <row r="242" spans="1:55" ht="28.5">
      <c r="A242" s="70">
        <v>16.27</v>
      </c>
      <c r="B242" s="67" t="s">
        <v>141</v>
      </c>
      <c r="C242" s="39" t="s">
        <v>559</v>
      </c>
      <c r="D242" s="68">
        <v>7</v>
      </c>
      <c r="E242" s="69" t="s">
        <v>65</v>
      </c>
      <c r="F242" s="70">
        <v>228.97</v>
      </c>
      <c r="G242" s="40"/>
      <c r="H242" s="24"/>
      <c r="I242" s="47" t="s">
        <v>38</v>
      </c>
      <c r="J242" s="48">
        <f t="shared" si="12"/>
        <v>1</v>
      </c>
      <c r="K242" s="24" t="s">
        <v>39</v>
      </c>
      <c r="L242" s="24" t="s">
        <v>4</v>
      </c>
      <c r="M242" s="41"/>
      <c r="N242" s="24"/>
      <c r="O242" s="24"/>
      <c r="P242" s="46"/>
      <c r="Q242" s="24"/>
      <c r="R242" s="24"/>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59"/>
      <c r="BA242" s="42">
        <f>ROUND(total_amount_ba($B$2,$D$2,D242,F242,J242,K242,M242),0)</f>
        <v>1603</v>
      </c>
      <c r="BB242" s="60">
        <f>BA242+SUM(N242:AZ242)</f>
        <v>1603</v>
      </c>
      <c r="BC242" s="56" t="str">
        <f>SpellNumber(L242,BB242)</f>
        <v>INR  One Thousand Six Hundred &amp; Three  Only</v>
      </c>
    </row>
    <row r="243" spans="1:55" ht="42.75">
      <c r="A243" s="66">
        <v>16.28</v>
      </c>
      <c r="B243" s="71" t="s">
        <v>277</v>
      </c>
      <c r="C243" s="39" t="s">
        <v>560</v>
      </c>
      <c r="D243" s="73"/>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5"/>
    </row>
    <row r="244" spans="1:55" ht="28.5">
      <c r="A244" s="66">
        <v>16.29</v>
      </c>
      <c r="B244" s="71" t="s">
        <v>143</v>
      </c>
      <c r="C244" s="39" t="s">
        <v>561</v>
      </c>
      <c r="D244" s="68">
        <v>4</v>
      </c>
      <c r="E244" s="69" t="s">
        <v>65</v>
      </c>
      <c r="F244" s="70">
        <v>367.33</v>
      </c>
      <c r="G244" s="40"/>
      <c r="H244" s="24"/>
      <c r="I244" s="47" t="s">
        <v>38</v>
      </c>
      <c r="J244" s="48">
        <f t="shared" si="12"/>
        <v>1</v>
      </c>
      <c r="K244" s="24" t="s">
        <v>39</v>
      </c>
      <c r="L244" s="24" t="s">
        <v>4</v>
      </c>
      <c r="M244" s="41"/>
      <c r="N244" s="24"/>
      <c r="O244" s="24"/>
      <c r="P244" s="46"/>
      <c r="Q244" s="24"/>
      <c r="R244" s="24"/>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59"/>
      <c r="BA244" s="42">
        <f>ROUND(total_amount_ba($B$2,$D$2,D244,F244,J244,K244,M244),0)</f>
        <v>1469</v>
      </c>
      <c r="BB244" s="60">
        <f>BA244+SUM(N244:AZ244)</f>
        <v>1469</v>
      </c>
      <c r="BC244" s="56" t="str">
        <f>SpellNumber(L244,BB244)</f>
        <v>INR  One Thousand Four Hundred &amp; Sixty Nine  Only</v>
      </c>
    </row>
    <row r="245" spans="1:55" ht="57">
      <c r="A245" s="70">
        <v>16.3</v>
      </c>
      <c r="B245" s="67" t="s">
        <v>144</v>
      </c>
      <c r="C245" s="39" t="s">
        <v>562</v>
      </c>
      <c r="D245" s="73"/>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5"/>
    </row>
    <row r="246" spans="1:55" ht="28.5">
      <c r="A246" s="66">
        <v>16.31</v>
      </c>
      <c r="B246" s="67" t="s">
        <v>143</v>
      </c>
      <c r="C246" s="39" t="s">
        <v>563</v>
      </c>
      <c r="D246" s="68">
        <v>1</v>
      </c>
      <c r="E246" s="69" t="s">
        <v>65</v>
      </c>
      <c r="F246" s="70">
        <v>484.3</v>
      </c>
      <c r="G246" s="40"/>
      <c r="H246" s="24"/>
      <c r="I246" s="47" t="s">
        <v>38</v>
      </c>
      <c r="J246" s="48">
        <f t="shared" si="12"/>
        <v>1</v>
      </c>
      <c r="K246" s="24" t="s">
        <v>39</v>
      </c>
      <c r="L246" s="24" t="s">
        <v>4</v>
      </c>
      <c r="M246" s="41"/>
      <c r="N246" s="24"/>
      <c r="O246" s="24"/>
      <c r="P246" s="46"/>
      <c r="Q246" s="24"/>
      <c r="R246" s="24"/>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59"/>
      <c r="BA246" s="42">
        <f>ROUND(total_amount_ba($B$2,$D$2,D246,F246,J246,K246,M246),0)</f>
        <v>484</v>
      </c>
      <c r="BB246" s="60">
        <f>BA246+SUM(N246:AZ246)</f>
        <v>484</v>
      </c>
      <c r="BC246" s="56" t="str">
        <f>SpellNumber(L246,BB246)</f>
        <v>INR  Four Hundred &amp; Eighty Four  Only</v>
      </c>
    </row>
    <row r="247" spans="1:55" ht="57">
      <c r="A247" s="66">
        <v>16.32</v>
      </c>
      <c r="B247" s="67" t="s">
        <v>145</v>
      </c>
      <c r="C247" s="39" t="s">
        <v>564</v>
      </c>
      <c r="D247" s="73"/>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5"/>
    </row>
    <row r="248" spans="1:55" ht="28.5">
      <c r="A248" s="70">
        <v>16.33</v>
      </c>
      <c r="B248" s="67" t="s">
        <v>143</v>
      </c>
      <c r="C248" s="39" t="s">
        <v>565</v>
      </c>
      <c r="D248" s="68">
        <v>2</v>
      </c>
      <c r="E248" s="69" t="s">
        <v>65</v>
      </c>
      <c r="F248" s="70">
        <v>531.56</v>
      </c>
      <c r="G248" s="40"/>
      <c r="H248" s="24"/>
      <c r="I248" s="47" t="s">
        <v>38</v>
      </c>
      <c r="J248" s="48">
        <f t="shared" si="12"/>
        <v>1</v>
      </c>
      <c r="K248" s="24" t="s">
        <v>39</v>
      </c>
      <c r="L248" s="24" t="s">
        <v>4</v>
      </c>
      <c r="M248" s="41"/>
      <c r="N248" s="24"/>
      <c r="O248" s="24"/>
      <c r="P248" s="46"/>
      <c r="Q248" s="24"/>
      <c r="R248" s="24"/>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59"/>
      <c r="BA248" s="42">
        <f>ROUND(total_amount_ba($B$2,$D$2,D248,F248,J248,K248,M248),0)</f>
        <v>1063</v>
      </c>
      <c r="BB248" s="60">
        <f>BA248+SUM(N248:AZ248)</f>
        <v>1063</v>
      </c>
      <c r="BC248" s="56" t="str">
        <f>SpellNumber(L248,BB248)</f>
        <v>INR  One Thousand  &amp;Sixty Three  Only</v>
      </c>
    </row>
    <row r="249" spans="1:55" ht="57">
      <c r="A249" s="66">
        <v>16.34</v>
      </c>
      <c r="B249" s="71" t="s">
        <v>386</v>
      </c>
      <c r="C249" s="39" t="s">
        <v>566</v>
      </c>
      <c r="D249" s="73"/>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5"/>
    </row>
    <row r="250" spans="1:55" ht="28.5">
      <c r="A250" s="66">
        <v>16.35</v>
      </c>
      <c r="B250" s="71" t="s">
        <v>387</v>
      </c>
      <c r="C250" s="39" t="s">
        <v>567</v>
      </c>
      <c r="D250" s="68">
        <v>18</v>
      </c>
      <c r="E250" s="69" t="s">
        <v>65</v>
      </c>
      <c r="F250" s="70">
        <v>466.46</v>
      </c>
      <c r="G250" s="40"/>
      <c r="H250" s="24"/>
      <c r="I250" s="47" t="s">
        <v>38</v>
      </c>
      <c r="J250" s="48">
        <f t="shared" si="12"/>
        <v>1</v>
      </c>
      <c r="K250" s="24" t="s">
        <v>39</v>
      </c>
      <c r="L250" s="24" t="s">
        <v>4</v>
      </c>
      <c r="M250" s="41"/>
      <c r="N250" s="24"/>
      <c r="O250" s="24"/>
      <c r="P250" s="46"/>
      <c r="Q250" s="24"/>
      <c r="R250" s="24"/>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59"/>
      <c r="BA250" s="42">
        <f>ROUND(total_amount_ba($B$2,$D$2,D250,F250,J250,K250,M250),0)</f>
        <v>8396</v>
      </c>
      <c r="BB250" s="60">
        <f>BA250+SUM(N250:AZ250)</f>
        <v>8396</v>
      </c>
      <c r="BC250" s="56" t="str">
        <f>SpellNumber(L250,BB250)</f>
        <v>INR  Eight Thousand Three Hundred &amp; Ninety Six  Only</v>
      </c>
    </row>
    <row r="251" spans="1:55" ht="57">
      <c r="A251" s="70">
        <v>16.36</v>
      </c>
      <c r="B251" s="67" t="s">
        <v>388</v>
      </c>
      <c r="C251" s="39" t="s">
        <v>568</v>
      </c>
      <c r="D251" s="68">
        <v>16</v>
      </c>
      <c r="E251" s="69" t="s">
        <v>65</v>
      </c>
      <c r="F251" s="70">
        <v>53.7</v>
      </c>
      <c r="G251" s="40"/>
      <c r="H251" s="24"/>
      <c r="I251" s="47" t="s">
        <v>38</v>
      </c>
      <c r="J251" s="48">
        <f t="shared" si="12"/>
        <v>1</v>
      </c>
      <c r="K251" s="24" t="s">
        <v>39</v>
      </c>
      <c r="L251" s="24" t="s">
        <v>4</v>
      </c>
      <c r="M251" s="41"/>
      <c r="N251" s="24"/>
      <c r="O251" s="24"/>
      <c r="P251" s="46"/>
      <c r="Q251" s="24"/>
      <c r="R251" s="24"/>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59"/>
      <c r="BA251" s="42">
        <f>ROUND(total_amount_ba($B$2,$D$2,D251,F251,J251,K251,M251),0)</f>
        <v>859</v>
      </c>
      <c r="BB251" s="60">
        <f>BA251+SUM(N251:AZ251)</f>
        <v>859</v>
      </c>
      <c r="BC251" s="56" t="str">
        <f>SpellNumber(L251,BB251)</f>
        <v>INR  Eight Hundred &amp; Fifty Nine  Only</v>
      </c>
    </row>
    <row r="252" spans="1:55" ht="28.5">
      <c r="A252" s="66">
        <v>16.37</v>
      </c>
      <c r="B252" s="67" t="s">
        <v>278</v>
      </c>
      <c r="C252" s="39" t="s">
        <v>569</v>
      </c>
      <c r="D252" s="73"/>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5"/>
    </row>
    <row r="253" spans="1:55" ht="28.5">
      <c r="A253" s="66">
        <v>16.38</v>
      </c>
      <c r="B253" s="67" t="s">
        <v>279</v>
      </c>
      <c r="C253" s="39" t="s">
        <v>570</v>
      </c>
      <c r="D253" s="68">
        <v>5</v>
      </c>
      <c r="E253" s="69" t="s">
        <v>65</v>
      </c>
      <c r="F253" s="70">
        <v>286.93</v>
      </c>
      <c r="G253" s="40"/>
      <c r="H253" s="24"/>
      <c r="I253" s="47" t="s">
        <v>38</v>
      </c>
      <c r="J253" s="48">
        <f t="shared" si="12"/>
        <v>1</v>
      </c>
      <c r="K253" s="24" t="s">
        <v>39</v>
      </c>
      <c r="L253" s="24" t="s">
        <v>4</v>
      </c>
      <c r="M253" s="41"/>
      <c r="N253" s="24"/>
      <c r="O253" s="24"/>
      <c r="P253" s="46"/>
      <c r="Q253" s="24"/>
      <c r="R253" s="24"/>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59"/>
      <c r="BA253" s="42">
        <f>ROUND(total_amount_ba($B$2,$D$2,D253,F253,J253,K253,M253),0)</f>
        <v>1435</v>
      </c>
      <c r="BB253" s="60">
        <f>BA253+SUM(N253:AZ253)</f>
        <v>1435</v>
      </c>
      <c r="BC253" s="56" t="str">
        <f>SpellNumber(L253,BB253)</f>
        <v>INR  One Thousand Four Hundred &amp; Thirty Five  Only</v>
      </c>
    </row>
    <row r="254" spans="1:55" ht="57">
      <c r="A254" s="70">
        <v>16.39</v>
      </c>
      <c r="B254" s="67" t="s">
        <v>389</v>
      </c>
      <c r="C254" s="39" t="s">
        <v>571</v>
      </c>
      <c r="D254" s="68">
        <v>13</v>
      </c>
      <c r="E254" s="69" t="s">
        <v>74</v>
      </c>
      <c r="F254" s="70">
        <v>135.16</v>
      </c>
      <c r="G254" s="40"/>
      <c r="H254" s="24"/>
      <c r="I254" s="47" t="s">
        <v>38</v>
      </c>
      <c r="J254" s="48">
        <f t="shared" si="12"/>
        <v>1</v>
      </c>
      <c r="K254" s="24" t="s">
        <v>39</v>
      </c>
      <c r="L254" s="24" t="s">
        <v>4</v>
      </c>
      <c r="M254" s="41"/>
      <c r="N254" s="24"/>
      <c r="O254" s="24"/>
      <c r="P254" s="46"/>
      <c r="Q254" s="24"/>
      <c r="R254" s="24"/>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59"/>
      <c r="BA254" s="42">
        <f>ROUND(total_amount_ba($B$2,$D$2,D254,F254,J254,K254,M254),0)</f>
        <v>1757</v>
      </c>
      <c r="BB254" s="60">
        <f>BA254+SUM(N254:AZ254)</f>
        <v>1757</v>
      </c>
      <c r="BC254" s="56" t="str">
        <f>SpellNumber(L254,BB254)</f>
        <v>INR  One Thousand Seven Hundred &amp; Fifty Seven  Only</v>
      </c>
    </row>
    <row r="255" spans="1:55" ht="15.75">
      <c r="A255" s="66">
        <v>17</v>
      </c>
      <c r="B255" s="71" t="s">
        <v>390</v>
      </c>
      <c r="C255" s="39" t="s">
        <v>572</v>
      </c>
      <c r="D255" s="73"/>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5"/>
    </row>
    <row r="256" spans="1:55" ht="128.25">
      <c r="A256" s="66">
        <v>17.01</v>
      </c>
      <c r="B256" s="71" t="s">
        <v>391</v>
      </c>
      <c r="C256" s="39" t="s">
        <v>573</v>
      </c>
      <c r="D256" s="73"/>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5"/>
    </row>
    <row r="257" spans="1:55" ht="15.75">
      <c r="A257" s="70">
        <v>17.02</v>
      </c>
      <c r="B257" s="67" t="s">
        <v>392</v>
      </c>
      <c r="C257" s="39" t="s">
        <v>574</v>
      </c>
      <c r="D257" s="73"/>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5"/>
    </row>
    <row r="258" spans="1:55" ht="42.75">
      <c r="A258" s="66">
        <v>17.03</v>
      </c>
      <c r="B258" s="67" t="s">
        <v>393</v>
      </c>
      <c r="C258" s="39" t="s">
        <v>575</v>
      </c>
      <c r="D258" s="68">
        <v>2</v>
      </c>
      <c r="E258" s="69" t="s">
        <v>65</v>
      </c>
      <c r="F258" s="70">
        <v>2022.79</v>
      </c>
      <c r="G258" s="40"/>
      <c r="H258" s="24"/>
      <c r="I258" s="47" t="s">
        <v>38</v>
      </c>
      <c r="J258" s="48">
        <f t="shared" si="12"/>
        <v>1</v>
      </c>
      <c r="K258" s="24" t="s">
        <v>39</v>
      </c>
      <c r="L258" s="24" t="s">
        <v>4</v>
      </c>
      <c r="M258" s="41"/>
      <c r="N258" s="24"/>
      <c r="O258" s="24"/>
      <c r="P258" s="46"/>
      <c r="Q258" s="24"/>
      <c r="R258" s="24"/>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59"/>
      <c r="BA258" s="42">
        <f>ROUND(total_amount_ba($B$2,$D$2,D258,F258,J258,K258,M258),0)</f>
        <v>4046</v>
      </c>
      <c r="BB258" s="60">
        <f>BA258+SUM(N258:AZ258)</f>
        <v>4046</v>
      </c>
      <c r="BC258" s="56" t="str">
        <f>SpellNumber(L258,BB258)</f>
        <v>INR  Four Thousand  &amp;Forty Six  Only</v>
      </c>
    </row>
    <row r="259" spans="1:55" ht="171">
      <c r="A259" s="66">
        <v>17.04</v>
      </c>
      <c r="B259" s="67" t="s">
        <v>394</v>
      </c>
      <c r="C259" s="39" t="s">
        <v>576</v>
      </c>
      <c r="D259" s="73"/>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5"/>
    </row>
    <row r="260" spans="1:55" ht="28.5">
      <c r="A260" s="70">
        <v>17.05</v>
      </c>
      <c r="B260" s="67" t="s">
        <v>395</v>
      </c>
      <c r="C260" s="39" t="s">
        <v>577</v>
      </c>
      <c r="D260" s="68">
        <v>2</v>
      </c>
      <c r="E260" s="69" t="s">
        <v>65</v>
      </c>
      <c r="F260" s="70">
        <v>546.69</v>
      </c>
      <c r="G260" s="40"/>
      <c r="H260" s="24"/>
      <c r="I260" s="47" t="s">
        <v>38</v>
      </c>
      <c r="J260" s="48">
        <f t="shared" si="12"/>
        <v>1</v>
      </c>
      <c r="K260" s="24" t="s">
        <v>39</v>
      </c>
      <c r="L260" s="24" t="s">
        <v>4</v>
      </c>
      <c r="M260" s="41"/>
      <c r="N260" s="24"/>
      <c r="O260" s="24"/>
      <c r="P260" s="46"/>
      <c r="Q260" s="24"/>
      <c r="R260" s="24"/>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59"/>
      <c r="BA260" s="42">
        <f>ROUND(total_amount_ba($B$2,$D$2,D260,F260,J260,K260,M260),0)</f>
        <v>1093</v>
      </c>
      <c r="BB260" s="60">
        <f>BA260+SUM(N260:AZ260)</f>
        <v>1093</v>
      </c>
      <c r="BC260" s="56" t="str">
        <f>SpellNumber(L260,BB260)</f>
        <v>INR  One Thousand  &amp;Ninety Three  Only</v>
      </c>
    </row>
    <row r="261" spans="1:55" ht="20.25" customHeight="1">
      <c r="A261" s="66">
        <v>18</v>
      </c>
      <c r="B261" s="71" t="s">
        <v>396</v>
      </c>
      <c r="C261" s="39" t="s">
        <v>578</v>
      </c>
      <c r="D261" s="73"/>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5"/>
    </row>
    <row r="262" spans="1:55" ht="85.5">
      <c r="A262" s="66">
        <v>18.01</v>
      </c>
      <c r="B262" s="71" t="s">
        <v>397</v>
      </c>
      <c r="C262" s="39" t="s">
        <v>579</v>
      </c>
      <c r="D262" s="73"/>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c r="BC262" s="75"/>
    </row>
    <row r="263" spans="1:55" ht="33.75" customHeight="1">
      <c r="A263" s="70">
        <v>18.02</v>
      </c>
      <c r="B263" s="67" t="s">
        <v>398</v>
      </c>
      <c r="C263" s="39" t="s">
        <v>580</v>
      </c>
      <c r="D263" s="68">
        <v>6</v>
      </c>
      <c r="E263" s="69" t="s">
        <v>52</v>
      </c>
      <c r="F263" s="70">
        <v>340.64</v>
      </c>
      <c r="G263" s="40"/>
      <c r="H263" s="24"/>
      <c r="I263" s="47" t="s">
        <v>38</v>
      </c>
      <c r="J263" s="48">
        <f t="shared" si="12"/>
        <v>1</v>
      </c>
      <c r="K263" s="24" t="s">
        <v>39</v>
      </c>
      <c r="L263" s="24" t="s">
        <v>4</v>
      </c>
      <c r="M263" s="41"/>
      <c r="N263" s="24"/>
      <c r="O263" s="24"/>
      <c r="P263" s="46"/>
      <c r="Q263" s="24"/>
      <c r="R263" s="24"/>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59"/>
      <c r="BA263" s="42">
        <f>ROUND(total_amount_ba($B$2,$D$2,D263,F263,J263,K263,M263),0)</f>
        <v>2044</v>
      </c>
      <c r="BB263" s="60">
        <f>BA263+SUM(N263:AZ263)</f>
        <v>2044</v>
      </c>
      <c r="BC263" s="56" t="str">
        <f>SpellNumber(L263,BB263)</f>
        <v>INR  Two Thousand  &amp;Forty Four  Only</v>
      </c>
    </row>
    <row r="264" spans="1:55" ht="15.75">
      <c r="A264" s="66">
        <v>19</v>
      </c>
      <c r="B264" s="67" t="s">
        <v>87</v>
      </c>
      <c r="C264" s="39" t="s">
        <v>581</v>
      </c>
      <c r="D264" s="73"/>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5"/>
    </row>
    <row r="265" spans="1:55" ht="142.5">
      <c r="A265" s="66">
        <v>19.01</v>
      </c>
      <c r="B265" s="67" t="s">
        <v>280</v>
      </c>
      <c r="C265" s="39" t="s">
        <v>582</v>
      </c>
      <c r="D265" s="68">
        <v>3.3</v>
      </c>
      <c r="E265" s="69" t="s">
        <v>288</v>
      </c>
      <c r="F265" s="70">
        <v>4942.04</v>
      </c>
      <c r="G265" s="40"/>
      <c r="H265" s="24"/>
      <c r="I265" s="47" t="s">
        <v>38</v>
      </c>
      <c r="J265" s="48">
        <f t="shared" si="12"/>
        <v>1</v>
      </c>
      <c r="K265" s="24" t="s">
        <v>39</v>
      </c>
      <c r="L265" s="24" t="s">
        <v>4</v>
      </c>
      <c r="M265" s="41"/>
      <c r="N265" s="24"/>
      <c r="O265" s="24"/>
      <c r="P265" s="46"/>
      <c r="Q265" s="24"/>
      <c r="R265" s="24"/>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59"/>
      <c r="BA265" s="42">
        <f aca="true" t="shared" si="16" ref="BA265:BA280">ROUND(total_amount_ba($B$2,$D$2,D265,F265,J265,K265,M265),0)</f>
        <v>16309</v>
      </c>
      <c r="BB265" s="60">
        <f aca="true" t="shared" si="17" ref="BB265:BB280">BA265+SUM(N265:AZ265)</f>
        <v>16309</v>
      </c>
      <c r="BC265" s="56" t="str">
        <f aca="true" t="shared" si="18" ref="BC265:BC281">SpellNumber(L265,BB265)</f>
        <v>INR  Sixteen Thousand Three Hundred &amp; Nine  Only</v>
      </c>
    </row>
    <row r="266" spans="1:55" ht="71.25">
      <c r="A266" s="70">
        <v>19.02</v>
      </c>
      <c r="B266" s="67" t="s">
        <v>281</v>
      </c>
      <c r="C266" s="39" t="s">
        <v>583</v>
      </c>
      <c r="D266" s="68">
        <v>3</v>
      </c>
      <c r="E266" s="69" t="s">
        <v>289</v>
      </c>
      <c r="F266" s="70">
        <v>422.32</v>
      </c>
      <c r="G266" s="40"/>
      <c r="H266" s="24"/>
      <c r="I266" s="47" t="s">
        <v>38</v>
      </c>
      <c r="J266" s="48">
        <f t="shared" si="12"/>
        <v>1</v>
      </c>
      <c r="K266" s="24" t="s">
        <v>39</v>
      </c>
      <c r="L266" s="24" t="s">
        <v>4</v>
      </c>
      <c r="M266" s="41"/>
      <c r="N266" s="24"/>
      <c r="O266" s="24"/>
      <c r="P266" s="46"/>
      <c r="Q266" s="24"/>
      <c r="R266" s="24"/>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59"/>
      <c r="BA266" s="42">
        <f t="shared" si="16"/>
        <v>1267</v>
      </c>
      <c r="BB266" s="60">
        <f t="shared" si="17"/>
        <v>1267</v>
      </c>
      <c r="BC266" s="56" t="str">
        <f t="shared" si="18"/>
        <v>INR  One Thousand Two Hundred &amp; Sixty Seven  Only</v>
      </c>
    </row>
    <row r="267" spans="1:55" ht="47.25" customHeight="1">
      <c r="A267" s="66">
        <v>19.03</v>
      </c>
      <c r="B267" s="71" t="s">
        <v>399</v>
      </c>
      <c r="C267" s="39" t="s">
        <v>584</v>
      </c>
      <c r="D267" s="68">
        <v>1</v>
      </c>
      <c r="E267" s="69" t="s">
        <v>289</v>
      </c>
      <c r="F267" s="70">
        <v>555.01</v>
      </c>
      <c r="G267" s="40"/>
      <c r="H267" s="24"/>
      <c r="I267" s="47" t="s">
        <v>38</v>
      </c>
      <c r="J267" s="48">
        <f t="shared" si="12"/>
        <v>1</v>
      </c>
      <c r="K267" s="24" t="s">
        <v>39</v>
      </c>
      <c r="L267" s="24" t="s">
        <v>4</v>
      </c>
      <c r="M267" s="41"/>
      <c r="N267" s="24"/>
      <c r="O267" s="24"/>
      <c r="P267" s="46"/>
      <c r="Q267" s="24"/>
      <c r="R267" s="24"/>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59"/>
      <c r="BA267" s="42">
        <f t="shared" si="16"/>
        <v>555</v>
      </c>
      <c r="BB267" s="60">
        <f t="shared" si="17"/>
        <v>555</v>
      </c>
      <c r="BC267" s="56" t="str">
        <f t="shared" si="18"/>
        <v>INR  Five Hundred &amp; Fifty Five  Only</v>
      </c>
    </row>
    <row r="268" spans="1:55" ht="57">
      <c r="A268" s="66">
        <v>19.04</v>
      </c>
      <c r="B268" s="71" t="s">
        <v>282</v>
      </c>
      <c r="C268" s="39" t="s">
        <v>585</v>
      </c>
      <c r="D268" s="68">
        <v>11</v>
      </c>
      <c r="E268" s="69" t="s">
        <v>289</v>
      </c>
      <c r="F268" s="70">
        <v>58.65</v>
      </c>
      <c r="G268" s="40"/>
      <c r="H268" s="24"/>
      <c r="I268" s="47" t="s">
        <v>38</v>
      </c>
      <c r="J268" s="48">
        <f t="shared" si="12"/>
        <v>1</v>
      </c>
      <c r="K268" s="24" t="s">
        <v>39</v>
      </c>
      <c r="L268" s="24" t="s">
        <v>4</v>
      </c>
      <c r="M268" s="41"/>
      <c r="N268" s="24"/>
      <c r="O268" s="24"/>
      <c r="P268" s="46"/>
      <c r="Q268" s="24"/>
      <c r="R268" s="24"/>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59"/>
      <c r="BA268" s="42">
        <f t="shared" si="16"/>
        <v>645</v>
      </c>
      <c r="BB268" s="60">
        <f t="shared" si="17"/>
        <v>645</v>
      </c>
      <c r="BC268" s="56" t="str">
        <f t="shared" si="18"/>
        <v>INR  Six Hundred &amp; Forty Five  Only</v>
      </c>
    </row>
    <row r="269" spans="1:55" ht="28.5">
      <c r="A269" s="70">
        <v>19.05</v>
      </c>
      <c r="B269" s="67" t="s">
        <v>283</v>
      </c>
      <c r="C269" s="39" t="s">
        <v>586</v>
      </c>
      <c r="D269" s="68">
        <v>25</v>
      </c>
      <c r="E269" s="69" t="s">
        <v>289</v>
      </c>
      <c r="F269" s="70">
        <v>29.32</v>
      </c>
      <c r="G269" s="40"/>
      <c r="H269" s="24"/>
      <c r="I269" s="47" t="s">
        <v>38</v>
      </c>
      <c r="J269" s="48">
        <f t="shared" si="12"/>
        <v>1</v>
      </c>
      <c r="K269" s="24" t="s">
        <v>39</v>
      </c>
      <c r="L269" s="24" t="s">
        <v>4</v>
      </c>
      <c r="M269" s="41"/>
      <c r="N269" s="24"/>
      <c r="O269" s="24"/>
      <c r="P269" s="46"/>
      <c r="Q269" s="24"/>
      <c r="R269" s="24"/>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59"/>
      <c r="BA269" s="42">
        <f t="shared" si="16"/>
        <v>733</v>
      </c>
      <c r="BB269" s="60">
        <f t="shared" si="17"/>
        <v>733</v>
      </c>
      <c r="BC269" s="56" t="str">
        <f t="shared" si="18"/>
        <v>INR  Seven Hundred &amp; Thirty Three  Only</v>
      </c>
    </row>
    <row r="270" spans="1:55" ht="57">
      <c r="A270" s="66">
        <v>19.06</v>
      </c>
      <c r="B270" s="67" t="s">
        <v>284</v>
      </c>
      <c r="C270" s="39" t="s">
        <v>587</v>
      </c>
      <c r="D270" s="68">
        <v>3</v>
      </c>
      <c r="E270" s="69" t="s">
        <v>289</v>
      </c>
      <c r="F270" s="70">
        <v>504.43</v>
      </c>
      <c r="G270" s="40"/>
      <c r="H270" s="24"/>
      <c r="I270" s="47" t="s">
        <v>38</v>
      </c>
      <c r="J270" s="48">
        <f t="shared" si="12"/>
        <v>1</v>
      </c>
      <c r="K270" s="24" t="s">
        <v>39</v>
      </c>
      <c r="L270" s="24" t="s">
        <v>4</v>
      </c>
      <c r="M270" s="41"/>
      <c r="N270" s="24"/>
      <c r="O270" s="24"/>
      <c r="P270" s="46"/>
      <c r="Q270" s="24"/>
      <c r="R270" s="24"/>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59"/>
      <c r="BA270" s="42">
        <f t="shared" si="16"/>
        <v>1513</v>
      </c>
      <c r="BB270" s="60">
        <f t="shared" si="17"/>
        <v>1513</v>
      </c>
      <c r="BC270" s="56" t="str">
        <f t="shared" si="18"/>
        <v>INR  One Thousand Five Hundred &amp; Thirteen  Only</v>
      </c>
    </row>
    <row r="271" spans="1:55" ht="42.75">
      <c r="A271" s="66">
        <v>19.07</v>
      </c>
      <c r="B271" s="67" t="s">
        <v>285</v>
      </c>
      <c r="C271" s="39" t="s">
        <v>588</v>
      </c>
      <c r="D271" s="68">
        <v>3</v>
      </c>
      <c r="E271" s="69" t="s">
        <v>289</v>
      </c>
      <c r="F271" s="70">
        <v>281.45</v>
      </c>
      <c r="G271" s="40"/>
      <c r="H271" s="24"/>
      <c r="I271" s="47" t="s">
        <v>38</v>
      </c>
      <c r="J271" s="48">
        <f t="shared" si="12"/>
        <v>1</v>
      </c>
      <c r="K271" s="24" t="s">
        <v>39</v>
      </c>
      <c r="L271" s="24" t="s">
        <v>4</v>
      </c>
      <c r="M271" s="41"/>
      <c r="N271" s="24"/>
      <c r="O271" s="24"/>
      <c r="P271" s="46"/>
      <c r="Q271" s="24"/>
      <c r="R271" s="24"/>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59"/>
      <c r="BA271" s="42">
        <f t="shared" si="16"/>
        <v>844</v>
      </c>
      <c r="BB271" s="60">
        <f t="shared" si="17"/>
        <v>844</v>
      </c>
      <c r="BC271" s="56" t="str">
        <f t="shared" si="18"/>
        <v>INR  Eight Hundred &amp; Forty Four  Only</v>
      </c>
    </row>
    <row r="272" spans="1:55" ht="142.5" customHeight="1">
      <c r="A272" s="70">
        <v>19.08</v>
      </c>
      <c r="B272" s="67" t="s">
        <v>400</v>
      </c>
      <c r="C272" s="39" t="s">
        <v>589</v>
      </c>
      <c r="D272" s="68">
        <v>1.9</v>
      </c>
      <c r="E272" s="69" t="s">
        <v>148</v>
      </c>
      <c r="F272" s="70">
        <v>1972.2</v>
      </c>
      <c r="G272" s="40"/>
      <c r="H272" s="24"/>
      <c r="I272" s="47" t="s">
        <v>38</v>
      </c>
      <c r="J272" s="48">
        <f t="shared" si="12"/>
        <v>1</v>
      </c>
      <c r="K272" s="24" t="s">
        <v>39</v>
      </c>
      <c r="L272" s="24" t="s">
        <v>4</v>
      </c>
      <c r="M272" s="41"/>
      <c r="N272" s="24"/>
      <c r="O272" s="24"/>
      <c r="P272" s="46"/>
      <c r="Q272" s="24"/>
      <c r="R272" s="24"/>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59"/>
      <c r="BA272" s="42">
        <f t="shared" si="16"/>
        <v>3747</v>
      </c>
      <c r="BB272" s="60">
        <f t="shared" si="17"/>
        <v>3747</v>
      </c>
      <c r="BC272" s="56" t="str">
        <f t="shared" si="18"/>
        <v>INR  Three Thousand Seven Hundred &amp; Forty Seven  Only</v>
      </c>
    </row>
    <row r="273" spans="1:55" ht="99.75">
      <c r="A273" s="66">
        <v>19.09</v>
      </c>
      <c r="B273" s="71" t="s">
        <v>401</v>
      </c>
      <c r="C273" s="39" t="s">
        <v>590</v>
      </c>
      <c r="D273" s="68">
        <v>15.2</v>
      </c>
      <c r="E273" s="69" t="s">
        <v>148</v>
      </c>
      <c r="F273" s="70">
        <v>566.68</v>
      </c>
      <c r="G273" s="40"/>
      <c r="H273" s="24"/>
      <c r="I273" s="47" t="s">
        <v>38</v>
      </c>
      <c r="J273" s="48">
        <f t="shared" si="12"/>
        <v>1</v>
      </c>
      <c r="K273" s="24" t="s">
        <v>39</v>
      </c>
      <c r="L273" s="24" t="s">
        <v>4</v>
      </c>
      <c r="M273" s="41"/>
      <c r="N273" s="24"/>
      <c r="O273" s="24"/>
      <c r="P273" s="46"/>
      <c r="Q273" s="24"/>
      <c r="R273" s="24"/>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59"/>
      <c r="BA273" s="42">
        <f t="shared" si="16"/>
        <v>8614</v>
      </c>
      <c r="BB273" s="60">
        <f t="shared" si="17"/>
        <v>8614</v>
      </c>
      <c r="BC273" s="56" t="str">
        <f t="shared" si="18"/>
        <v>INR  Eight Thousand Six Hundred &amp; Fourteen  Only</v>
      </c>
    </row>
    <row r="274" spans="1:55" ht="47.25" customHeight="1">
      <c r="A274" s="66">
        <v>19.1</v>
      </c>
      <c r="B274" s="71" t="s">
        <v>286</v>
      </c>
      <c r="C274" s="39" t="s">
        <v>591</v>
      </c>
      <c r="D274" s="68">
        <v>3</v>
      </c>
      <c r="E274" s="69" t="s">
        <v>289</v>
      </c>
      <c r="F274" s="70">
        <v>2053.04</v>
      </c>
      <c r="G274" s="40"/>
      <c r="H274" s="24"/>
      <c r="I274" s="47" t="s">
        <v>38</v>
      </c>
      <c r="J274" s="48">
        <f t="shared" si="12"/>
        <v>1</v>
      </c>
      <c r="K274" s="24" t="s">
        <v>39</v>
      </c>
      <c r="L274" s="24" t="s">
        <v>4</v>
      </c>
      <c r="M274" s="41"/>
      <c r="N274" s="24"/>
      <c r="O274" s="24"/>
      <c r="P274" s="46"/>
      <c r="Q274" s="24"/>
      <c r="R274" s="24"/>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59"/>
      <c r="BA274" s="42">
        <f t="shared" si="16"/>
        <v>6159</v>
      </c>
      <c r="BB274" s="60">
        <f t="shared" si="17"/>
        <v>6159</v>
      </c>
      <c r="BC274" s="56" t="str">
        <f t="shared" si="18"/>
        <v>INR  Six Thousand One Hundred &amp; Fifty Nine  Only</v>
      </c>
    </row>
    <row r="275" spans="1:55" ht="76.5" customHeight="1">
      <c r="A275" s="70">
        <v>19.11</v>
      </c>
      <c r="B275" s="67" t="s">
        <v>287</v>
      </c>
      <c r="C275" s="39" t="s">
        <v>592</v>
      </c>
      <c r="D275" s="68">
        <v>3</v>
      </c>
      <c r="E275" s="69" t="s">
        <v>289</v>
      </c>
      <c r="F275" s="70">
        <v>815.75</v>
      </c>
      <c r="G275" s="40"/>
      <c r="H275" s="24"/>
      <c r="I275" s="47" t="s">
        <v>38</v>
      </c>
      <c r="J275" s="48">
        <f t="shared" si="12"/>
        <v>1</v>
      </c>
      <c r="K275" s="24" t="s">
        <v>39</v>
      </c>
      <c r="L275" s="24" t="s">
        <v>4</v>
      </c>
      <c r="M275" s="41"/>
      <c r="N275" s="24"/>
      <c r="O275" s="24"/>
      <c r="P275" s="46"/>
      <c r="Q275" s="24"/>
      <c r="R275" s="24"/>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59"/>
      <c r="BA275" s="42">
        <f t="shared" si="16"/>
        <v>2447</v>
      </c>
      <c r="BB275" s="60">
        <f t="shared" si="17"/>
        <v>2447</v>
      </c>
      <c r="BC275" s="56" t="str">
        <f t="shared" si="18"/>
        <v>INR  Two Thousand Four Hundred &amp; Forty Seven  Only</v>
      </c>
    </row>
    <row r="276" spans="1:55" ht="33.75" customHeight="1">
      <c r="A276" s="66">
        <v>19.12</v>
      </c>
      <c r="B276" s="67" t="s">
        <v>402</v>
      </c>
      <c r="C276" s="39" t="s">
        <v>593</v>
      </c>
      <c r="D276" s="68">
        <v>6</v>
      </c>
      <c r="E276" s="69" t="s">
        <v>65</v>
      </c>
      <c r="F276" s="70">
        <v>181.85</v>
      </c>
      <c r="G276" s="40"/>
      <c r="H276" s="24"/>
      <c r="I276" s="47" t="s">
        <v>38</v>
      </c>
      <c r="J276" s="48">
        <f t="shared" si="12"/>
        <v>1</v>
      </c>
      <c r="K276" s="24" t="s">
        <v>39</v>
      </c>
      <c r="L276" s="24" t="s">
        <v>4</v>
      </c>
      <c r="M276" s="41"/>
      <c r="N276" s="24"/>
      <c r="O276" s="24"/>
      <c r="P276" s="46"/>
      <c r="Q276" s="24"/>
      <c r="R276" s="24"/>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59"/>
      <c r="BA276" s="42">
        <f t="shared" si="16"/>
        <v>1091</v>
      </c>
      <c r="BB276" s="60">
        <f t="shared" si="17"/>
        <v>1091</v>
      </c>
      <c r="BC276" s="56" t="str">
        <f t="shared" si="18"/>
        <v>INR  One Thousand  &amp;Ninety One  Only</v>
      </c>
    </row>
    <row r="277" spans="1:55" ht="43.5" customHeight="1">
      <c r="A277" s="66">
        <v>19.13</v>
      </c>
      <c r="B277" s="67" t="s">
        <v>403</v>
      </c>
      <c r="C277" s="39" t="s">
        <v>594</v>
      </c>
      <c r="D277" s="68">
        <v>12</v>
      </c>
      <c r="E277" s="69" t="s">
        <v>65</v>
      </c>
      <c r="F277" s="70">
        <v>32.83</v>
      </c>
      <c r="G277" s="40"/>
      <c r="H277" s="24"/>
      <c r="I277" s="47" t="s">
        <v>38</v>
      </c>
      <c r="J277" s="48">
        <f t="shared" si="12"/>
        <v>1</v>
      </c>
      <c r="K277" s="24" t="s">
        <v>39</v>
      </c>
      <c r="L277" s="24" t="s">
        <v>4</v>
      </c>
      <c r="M277" s="41"/>
      <c r="N277" s="24"/>
      <c r="O277" s="24"/>
      <c r="P277" s="46"/>
      <c r="Q277" s="24"/>
      <c r="R277" s="24"/>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59"/>
      <c r="BA277" s="42">
        <f t="shared" si="16"/>
        <v>394</v>
      </c>
      <c r="BB277" s="60">
        <f t="shared" si="17"/>
        <v>394</v>
      </c>
      <c r="BC277" s="56" t="str">
        <f t="shared" si="18"/>
        <v>INR  Three Hundred &amp; Ninety Four  Only</v>
      </c>
    </row>
    <row r="278" spans="1:55" ht="99.75">
      <c r="A278" s="70">
        <v>19.14</v>
      </c>
      <c r="B278" s="67" t="s">
        <v>404</v>
      </c>
      <c r="C278" s="39" t="s">
        <v>595</v>
      </c>
      <c r="D278" s="68">
        <v>16.5</v>
      </c>
      <c r="E278" s="69" t="s">
        <v>148</v>
      </c>
      <c r="F278" s="70">
        <v>803.15</v>
      </c>
      <c r="G278" s="40"/>
      <c r="H278" s="24"/>
      <c r="I278" s="47" t="s">
        <v>38</v>
      </c>
      <c r="J278" s="48">
        <f t="shared" si="12"/>
        <v>1</v>
      </c>
      <c r="K278" s="24" t="s">
        <v>39</v>
      </c>
      <c r="L278" s="24" t="s">
        <v>4</v>
      </c>
      <c r="M278" s="41"/>
      <c r="N278" s="24"/>
      <c r="O278" s="24"/>
      <c r="P278" s="46"/>
      <c r="Q278" s="24"/>
      <c r="R278" s="24"/>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59"/>
      <c r="BA278" s="42">
        <f t="shared" si="16"/>
        <v>13252</v>
      </c>
      <c r="BB278" s="60">
        <f t="shared" si="17"/>
        <v>13252</v>
      </c>
      <c r="BC278" s="56" t="str">
        <f t="shared" si="18"/>
        <v>INR  Thirteen Thousand Two Hundred &amp; Fifty Two  Only</v>
      </c>
    </row>
    <row r="279" spans="1:55" ht="409.5">
      <c r="A279" s="66">
        <v>19.15</v>
      </c>
      <c r="B279" s="67" t="s">
        <v>405</v>
      </c>
      <c r="C279" s="39" t="s">
        <v>596</v>
      </c>
      <c r="D279" s="68">
        <v>1</v>
      </c>
      <c r="E279" s="69" t="s">
        <v>409</v>
      </c>
      <c r="F279" s="70">
        <v>156937.3</v>
      </c>
      <c r="G279" s="40"/>
      <c r="H279" s="24"/>
      <c r="I279" s="47" t="s">
        <v>38</v>
      </c>
      <c r="J279" s="48">
        <f t="shared" si="12"/>
        <v>1</v>
      </c>
      <c r="K279" s="24" t="s">
        <v>39</v>
      </c>
      <c r="L279" s="24" t="s">
        <v>4</v>
      </c>
      <c r="M279" s="41"/>
      <c r="N279" s="24"/>
      <c r="O279" s="24"/>
      <c r="P279" s="46"/>
      <c r="Q279" s="24"/>
      <c r="R279" s="24"/>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59"/>
      <c r="BA279" s="42">
        <f t="shared" si="16"/>
        <v>156937</v>
      </c>
      <c r="BB279" s="60">
        <f t="shared" si="17"/>
        <v>156937</v>
      </c>
      <c r="BC279" s="56" t="str">
        <f t="shared" si="18"/>
        <v>INR  One Lakh Fifty Six Thousand Nine Hundred &amp; Thirty Seven  Only</v>
      </c>
    </row>
    <row r="280" spans="1:55" ht="75.75" customHeight="1">
      <c r="A280" s="66">
        <v>19.16</v>
      </c>
      <c r="B280" s="67" t="s">
        <v>406</v>
      </c>
      <c r="C280" s="39" t="s">
        <v>597</v>
      </c>
      <c r="D280" s="68">
        <v>10</v>
      </c>
      <c r="E280" s="69" t="s">
        <v>410</v>
      </c>
      <c r="F280" s="70">
        <v>149.71</v>
      </c>
      <c r="G280" s="40"/>
      <c r="H280" s="24"/>
      <c r="I280" s="47" t="s">
        <v>38</v>
      </c>
      <c r="J280" s="48">
        <f t="shared" si="12"/>
        <v>1</v>
      </c>
      <c r="K280" s="24" t="s">
        <v>39</v>
      </c>
      <c r="L280" s="24" t="s">
        <v>4</v>
      </c>
      <c r="M280" s="41"/>
      <c r="N280" s="24"/>
      <c r="O280" s="24"/>
      <c r="P280" s="46"/>
      <c r="Q280" s="24"/>
      <c r="R280" s="24"/>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59"/>
      <c r="BA280" s="42">
        <f t="shared" si="16"/>
        <v>1497</v>
      </c>
      <c r="BB280" s="60">
        <f t="shared" si="17"/>
        <v>1497</v>
      </c>
      <c r="BC280" s="56" t="str">
        <f t="shared" si="18"/>
        <v>INR  One Thousand Four Hundred &amp; Ninety Seven  Only</v>
      </c>
    </row>
    <row r="281" spans="1:55" ht="28.5">
      <c r="A281" s="25" t="s">
        <v>46</v>
      </c>
      <c r="B281" s="26"/>
      <c r="C281" s="27"/>
      <c r="D281" s="43"/>
      <c r="E281" s="43"/>
      <c r="F281" s="43"/>
      <c r="G281" s="43"/>
      <c r="H281" s="61"/>
      <c r="I281" s="61"/>
      <c r="J281" s="61"/>
      <c r="K281" s="61"/>
      <c r="L281" s="6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63">
        <f>SUM(BA13:BA280)</f>
        <v>1310004</v>
      </c>
      <c r="BB281" s="64">
        <f>SUM(BB13:BB280)</f>
        <v>1310004</v>
      </c>
      <c r="BC281" s="56" t="str">
        <f t="shared" si="18"/>
        <v>  Thirteen Lakh Ten Thousand  &amp;Four  Only</v>
      </c>
    </row>
    <row r="282" spans="1:55" ht="30" customHeight="1">
      <c r="A282" s="26" t="s">
        <v>47</v>
      </c>
      <c r="B282" s="28"/>
      <c r="C282" s="29"/>
      <c r="D282" s="30"/>
      <c r="E282" s="44" t="s">
        <v>54</v>
      </c>
      <c r="F282" s="45"/>
      <c r="G282" s="31"/>
      <c r="H282" s="32"/>
      <c r="I282" s="32"/>
      <c r="J282" s="32"/>
      <c r="K282" s="33"/>
      <c r="L282" s="34"/>
      <c r="M282" s="35"/>
      <c r="N282" s="36"/>
      <c r="O282" s="22"/>
      <c r="P282" s="22"/>
      <c r="Q282" s="22"/>
      <c r="R282" s="22"/>
      <c r="S282" s="22"/>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7">
        <f>IF(ISBLANK(F282),0,IF(E282="Excess (+)",ROUND(BA281+(BA281*F282),2),IF(E282="Less (-)",ROUND(BA281+(BA281*F282*(-1)),2),IF(E282="At Par",BA281,0))))</f>
        <v>0</v>
      </c>
      <c r="BB282" s="38">
        <f>ROUND(BA282,0)</f>
        <v>0</v>
      </c>
      <c r="BC282" s="21" t="str">
        <f>SpellNumber($E$2,BB282)</f>
        <v>INR Zero Only</v>
      </c>
    </row>
    <row r="283" spans="1:55" ht="27" customHeight="1">
      <c r="A283" s="25" t="s">
        <v>48</v>
      </c>
      <c r="B283" s="25"/>
      <c r="C283" s="77" t="str">
        <f>SpellNumber($E$2,BB282)</f>
        <v>INR Zero Only</v>
      </c>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row>
    <row r="284" ht="15"/>
    <row r="285" ht="15"/>
    <row r="286" ht="15"/>
    <row r="287" ht="15"/>
    <row r="288" ht="15"/>
    <row r="289" ht="15"/>
    <row r="290" ht="15"/>
    <row r="291" ht="15"/>
    <row r="292" ht="15"/>
    <row r="294" ht="15"/>
    <row r="295" ht="15"/>
    <row r="296" ht="15"/>
    <row r="297"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sheetData>
  <sheetProtection password="9E83" sheet="1"/>
  <autoFilter ref="A11:BC283"/>
  <mergeCells count="128">
    <mergeCell ref="A9:BC9"/>
    <mergeCell ref="C283:BC283"/>
    <mergeCell ref="A1:L1"/>
    <mergeCell ref="A4:BC4"/>
    <mergeCell ref="A5:BC5"/>
    <mergeCell ref="A6:BC6"/>
    <mergeCell ref="A7:BC7"/>
    <mergeCell ref="B8:BC8"/>
    <mergeCell ref="D13:BC13"/>
    <mergeCell ref="D14:BC14"/>
    <mergeCell ref="D16:BC16"/>
    <mergeCell ref="D17:BC17"/>
    <mergeCell ref="D19:BC19"/>
    <mergeCell ref="D20:BC20"/>
    <mergeCell ref="D24:BC24"/>
    <mergeCell ref="D26:BC26"/>
    <mergeCell ref="D27:BC27"/>
    <mergeCell ref="D30:BC30"/>
    <mergeCell ref="D31:BC31"/>
    <mergeCell ref="D34:BC34"/>
    <mergeCell ref="D41:BC41"/>
    <mergeCell ref="D43:BC43"/>
    <mergeCell ref="D44:BC44"/>
    <mergeCell ref="D46:BC46"/>
    <mergeCell ref="D48:BC48"/>
    <mergeCell ref="D50:BC50"/>
    <mergeCell ref="D53:BC53"/>
    <mergeCell ref="D54:BC54"/>
    <mergeCell ref="D55:BC55"/>
    <mergeCell ref="D57:BC57"/>
    <mergeCell ref="D60:BC60"/>
    <mergeCell ref="D61:BC61"/>
    <mergeCell ref="D63:BC63"/>
    <mergeCell ref="D64:BC64"/>
    <mergeCell ref="D66:BC66"/>
    <mergeCell ref="D67:BC67"/>
    <mergeCell ref="D69:BC69"/>
    <mergeCell ref="D71:BC71"/>
    <mergeCell ref="D75:BC75"/>
    <mergeCell ref="D78:BC78"/>
    <mergeCell ref="D80:BC80"/>
    <mergeCell ref="D84:BC84"/>
    <mergeCell ref="D87:BC87"/>
    <mergeCell ref="D89:BC89"/>
    <mergeCell ref="D90:BC90"/>
    <mergeCell ref="D91:BC91"/>
    <mergeCell ref="D115:BC115"/>
    <mergeCell ref="D93:BC93"/>
    <mergeCell ref="D95:BC95"/>
    <mergeCell ref="D97:BC97"/>
    <mergeCell ref="D99:BC99"/>
    <mergeCell ref="D101:BC101"/>
    <mergeCell ref="D103:BC103"/>
    <mergeCell ref="D117:BC117"/>
    <mergeCell ref="D119:BC119"/>
    <mergeCell ref="D121:BC121"/>
    <mergeCell ref="D123:BC123"/>
    <mergeCell ref="D124:BC124"/>
    <mergeCell ref="D105:BC105"/>
    <mergeCell ref="D106:BC106"/>
    <mergeCell ref="D108:BC108"/>
    <mergeCell ref="D110:BC110"/>
    <mergeCell ref="D112:BC112"/>
    <mergeCell ref="D126:BC126"/>
    <mergeCell ref="D128:BC128"/>
    <mergeCell ref="D130:BC130"/>
    <mergeCell ref="D132:BC132"/>
    <mergeCell ref="D134:BC134"/>
    <mergeCell ref="D136:BC136"/>
    <mergeCell ref="D138:BC138"/>
    <mergeCell ref="D140:BC140"/>
    <mergeCell ref="D143:BC143"/>
    <mergeCell ref="D146:BC146"/>
    <mergeCell ref="D149:BC149"/>
    <mergeCell ref="D151:BC151"/>
    <mergeCell ref="D152:BC152"/>
    <mergeCell ref="D154:BC154"/>
    <mergeCell ref="D157:BC157"/>
    <mergeCell ref="D163:BC163"/>
    <mergeCell ref="D164:BC164"/>
    <mergeCell ref="D168:BC168"/>
    <mergeCell ref="D170:BC170"/>
    <mergeCell ref="D172:BC172"/>
    <mergeCell ref="D174:BC174"/>
    <mergeCell ref="D178:BC178"/>
    <mergeCell ref="D179:BC179"/>
    <mergeCell ref="D181:BC181"/>
    <mergeCell ref="D182:BC182"/>
    <mergeCell ref="D184:BC184"/>
    <mergeCell ref="D188:BC188"/>
    <mergeCell ref="D191:BC191"/>
    <mergeCell ref="D192:BC192"/>
    <mergeCell ref="D194:BC194"/>
    <mergeCell ref="D196:BC196"/>
    <mergeCell ref="D197:BC197"/>
    <mergeCell ref="D199:BC199"/>
    <mergeCell ref="D200:BC200"/>
    <mergeCell ref="D202:BC202"/>
    <mergeCell ref="D203:BC203"/>
    <mergeCell ref="D205:BC205"/>
    <mergeCell ref="D207:BC207"/>
    <mergeCell ref="D210:BC210"/>
    <mergeCell ref="D211:BC211"/>
    <mergeCell ref="D213:BC213"/>
    <mergeCell ref="D215:BC215"/>
    <mergeCell ref="D216:BC216"/>
    <mergeCell ref="D219:BC219"/>
    <mergeCell ref="D221:BC221"/>
    <mergeCell ref="D225:BC225"/>
    <mergeCell ref="D227:BC227"/>
    <mergeCell ref="D229:BC229"/>
    <mergeCell ref="D256:BC256"/>
    <mergeCell ref="D230:BC230"/>
    <mergeCell ref="D232:BC232"/>
    <mergeCell ref="D234:BC234"/>
    <mergeCell ref="D237:BC237"/>
    <mergeCell ref="D240:BC240"/>
    <mergeCell ref="D243:BC243"/>
    <mergeCell ref="D257:BC257"/>
    <mergeCell ref="D259:BC259"/>
    <mergeCell ref="D261:BC261"/>
    <mergeCell ref="D262:BC262"/>
    <mergeCell ref="D264:BC264"/>
    <mergeCell ref="D245:BC245"/>
    <mergeCell ref="D247:BC247"/>
    <mergeCell ref="D249:BC249"/>
    <mergeCell ref="D252:BC252"/>
    <mergeCell ref="D255:BC25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2">
      <formula1>IF(E282="Select",-1,IF(E282="At Par",0,0))</formula1>
      <formula2>IF(E282="Select",-1,IF(E282="At Par",0,0.99))</formula2>
    </dataValidation>
    <dataValidation type="list" allowBlank="1" showErrorMessage="1" sqref="E28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2">
      <formula1>0</formula1>
      <formula2>99.9</formula2>
    </dataValidation>
    <dataValidation type="list" allowBlank="1" showErrorMessage="1" sqref="D13:D14 K15 D16:D17 K18 D19:D20 K21:K23 D24 K25 D26:D27 K28:K29 D30:D31 K32:K33 D34 K35:K40 D41 K42 D43:D44 K45 D46 K47 D48 K49 D50 K51:K52 D53:D55 K56 D57 K58:K59 D60:D61 K62 D63:D64 K65 D66:D67 K68 D69 K70 D71 K72:K74 D75 K76:K77 D78 K79 D80 K81:K83 D84 K85:K86 D87 K88 D89:D91 K92 D93 K94 D95 K96 D97 K98 D99 K100 D101 K102 D103 K104 D105:D106 K107 D108 K109 D110 K111 D112 K113:K114 D115 K116 D117 K118 K120 D121 K122 D123:D124 K125 D126 K127 D128 K129 D130 K131 D132 K133 D134 K135 D136 K137 D138 K139 D140 K141:K142 D143 K144:K145 D146 K147:K148 D149">
      <formula1>"Partial Conversion,Full Conversion"</formula1>
      <formula2>0</formula2>
    </dataValidation>
    <dataValidation type="list" allowBlank="1" showErrorMessage="1" sqref="K150 D151:D152 K153 D154 K155:K156 D157 K158:K162 D163:D164 K165:K167 D168 K169 D170 K171 D172 K173 D174 K175:K177 D178:D179 K180 D181:D182 K183 D184 K185:K187 D188 K189:K190 D191:D192 K193 D194 K195 D196:D197 K198 D199:D200 K201 D202:D203 K204 D205 K206 D207 K208:K209 D210:D211 K212 D213 K214 D215:D216 K217:K218 D219 K220 D221 K222:K224 D225 K226 D227 K228 D229:D230 K231 D232 K233 D234 K235:K236 D237 K238:K239 D240 K241:K242 D243 K244 D245 K246 D247 K248 D249 K250:K251 D252 K253:K254 D255:D257 K258 D259 K260 D261:D262 K263 K265:K280 D264 D11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3 G25:H25 G28:H29 G32:H33 G35:H40 G42:H42 G45:H45 G47:H47 G49:H49 G51:H52 G56:H56 G58:H59 G62:H62 G65:H65 G68:H68 G70:H70 G72:H74 G76:H77 G79:H79 G81:H83 G85:H86 G88:H88 G92:H92 G94:H94 G96:H96 G98:H98 G100:H100 G102:H102 G104:H104 G107:H107 G109:H109 G111:H111 G113:H114 G116:H116 G118:H118 G120:H120 G122:H122 G125:H125 G127:H127 G129:H129 G131:H131 G133:H133 G135:H135 G137:H137 G139:H139 G141:H142 G144:H145 G147:H148 G150:H150 G153:H153 G155:H156 G158:H162 G165:H167 G169:H169 G171:H171 G173:H173 G175:H177 G180:H180 G183:H183 G185:H187 G189:H190 G193:H193 G195:H195 G198:H198 G201:H201 G204:H204 G206:H206 G208:H209 G212:H212 G214:H214 G217:H218 G220:H220 G222:H224 G226:H226 G228:H228 G231:H231 G233:H233 G235:H236 G238:H239 G241:H242 G244:H244 G246:H246 G248:H248 G250:H251 G253:H254 G258:H258 G260:H260 G263:H263 G265:H280">
      <formula1>0</formula1>
      <formula2>999999999999999</formula2>
    </dataValidation>
    <dataValidation allowBlank="1" showInputMessage="1" showErrorMessage="1" promptTitle="Addition / Deduction" prompt="Please Choose the correct One" sqref="J15 J18 J21:J23 J25 J28:J29 J32:J33 J35:J40 J42 J45 J47 J49 J51:J52 J56 J58:J59 J62 J65 J68 J70 J72:J74 J76:J77 J79 J81:J83 J85:J86 J88 J92 J94 J96 J98 J100 J102 J104 J107 J109 J111 J113:J114 J116 J118 J120 J122 J125 J127 J129 J131 J133 J135 J137 J139 J141:J142 J144:J145 J147:J148 J150 J153 J155:J156 J158:J162 J165:J167 J169 J171 J173 J175:J177 J180 J183 J185:J187 J189:J190 J193 J195 J198 J201 J204 J206 J208:J209 J212 J214 J217:J218 J220 J222:J224 J226 J228 J231 J233 J235:J236 J238:J239 J241:J242 J244 J246 J248 J250:J251 J253:J254 J258 J260 J263 J265:J280">
      <formula1>0</formula1>
      <formula2>0</formula2>
    </dataValidation>
    <dataValidation type="list" showErrorMessage="1" sqref="I15 I18 I21:I23 I25 I28:I29 I32:I33 I35:I40 I42 I45 I47 I49 I51:I52 I56 I58:I59 I62 I65 I68 I70 I72:I74 I76:I77 I79 I81:I83 I85:I86 I88 I92 I94 I96 I98 I100 I102 I104 I107 I109 I111 I113:I114 I116 I118 I120 I122 I125 I127 I129 I131 I133 I135 I137 I139 I141:I142 I144:I145 I147:I148 I150 I153 I155:I156 I158:I162 I165:I167 I169 I171 I173 I175:I177 I180 I183 I185:I187 I189:I190 I193 I195 I198 I201 I204 I206 I208:I209 I212 I214 I217:I218 I220 I222:I224 I226 I228 I231 I233 I235:I236 I238:I239 I241:I242 I244 I246 I248 I250:I251 I253:I254 I258 I260 I263 I265:I2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3 N25:O25 N28:O29 N32:O33 N35:O40 N42:O42 N45:O45 N47:O47 N49:O49 N51:O52 N56:O56 N58:O59 N62:O62 N65:O65 N68:O68 N70:O70 N72:O74 N76:O77 N79:O79 N81:O83 N85:O86 N88:O88 N92:O92 N94:O94 N96:O96 N98:O98 N100:O100 N102:O102 N104:O104 N107:O107 N109:O109 N111:O111 N113:O114 N116:O116 N118:O118 N120:O120 N122:O122 N125:O125 N127:O127 N129:O129 N131:O131 N133:O133 N135:O135 N137:O137 N139:O139 N141:O142 N144:O145 N147:O148 N150:O150 N153:O153 N155:O156 N158:O162 N165:O167 N169:O169 N171:O171 N173:O173 N175:O177 N180:O180 N183:O183 N185:O187 N189:O190 N193:O193 N195:O195 N198:O198 N201:O201 N204:O204 N206:O206 N208:O209 N212:O212 N214:O214 N217:O218 N220:O220 N222:O224 N226:O226 N228:O228 N231:O231 N233:O233 N235:O236 N238:O239 N241:O242 N244:O244 N246:O246 N248:O248 N250:O251 N253:O254 N258:O258 N260:O260 N263:O263 N265:O2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3 R25 R28:R29 R32:R33 R35:R40 R42 R45 R47 R49 R51:R52 R56 R58:R59 R62 R65 R68 R70 R72:R74 R76:R77 R79 R81:R83 R85:R86 R88 R92 R94 R96 R98 R100 R102 R104 R107 R109 R111 R113:R114 R116 R118 R120 R122 R125 R127 R129 R131 R133 R135 R137 R139 R141:R142 R144:R145 R147:R148 R150 R153 R155:R156 R158:R162 R165:R167 R169 R171 R173 R175:R177 R180 R183 R185:R187 R189:R190 R193 R195 R198 R201 R204 R206 R208:R209 R212 R214 R217:R218 R220 R222:R224 R226 R228 R231 R233 R235:R236 R238:R239 R241:R242 R244 R246 R248 R250:R251 R253:R254 R258 R260 R263 R265:R2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3 Q25 Q28:Q29 Q32:Q33 Q35:Q40 Q42 Q45 Q47 Q49 Q51:Q52 Q56 Q58:Q59 Q62 Q65 Q68 Q70 Q72:Q74 Q76:Q77 Q79 Q81:Q83 Q85:Q86 Q88 Q92 Q94 Q96 Q98 Q100 Q102 Q104 Q107 Q109 Q111 Q113:Q114 Q116 Q118 Q120 Q122 Q125 Q127 Q129 Q131 Q133 Q135 Q137 Q139 Q141:Q142 Q144:Q145 Q147:Q148 Q150 Q153 Q155:Q156 Q158:Q162 Q165:Q167 Q169 Q171 Q173 Q175:Q177 Q180 Q183 Q185:Q187 Q189:Q190 Q193 Q195 Q198 Q201 Q204 Q206 Q208:Q209 Q212 Q214 Q217:Q218 Q220 Q222:Q224 Q226 Q228 Q231 Q233 Q235:Q236 Q238:Q239 Q241:Q242 Q244 Q246 Q248 Q250:Q251 Q253:Q254 Q258 Q260 Q263 Q265:Q2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3 M25 M28:M29 M32:M33 M35:M40 M42 M45 M47 M49 M51:M52 M56 M58:M59 M62 M65 M68 M70 M72:M74 M76:M77 M79 M81:M83 M85:M86 M88 M92 M94 M96 M98 M100 M102 M104 M107 M109 M111 M113:M114 M116 M118 M120 M122 M125 M127 M129 M131 M133 M135 M137 M139 M141:M142 M144:M145 M147:M148 M150 M153 M155:M156 M158:M162 M165:M167 M169 M171 M173 M175:M177 M180 M183 M185:M187 M189:M190 M193 M195 M198 M201 M204 M206 M208:M209 M212 M214 M217:M218 M220 M222:M224 M226 M228 M231 M233 M235:M236 M238:M239 M241:M242 M244 M246 M248 M250:M251 M253:M254 M258 M260 M263 M265:M28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3 D25 D28:D29 D32:D33 D35:D40 D42 D45 D47 D49 D51:D52 D56 D58:D59 D62 D65 D68 D70 D72:D74 D76:D77 D79 D81:D83 D85:D86 D88 D92 D94 D96 D98 D100 D102 D104 D107 D109 D111 D113:D114 D116 D118 D120 D122 D125 D127 D129 D131 D133 D135 D137 D139 D141:D142 D144:D145 D147:D148 D150 D153 D155:D156 D158:D162 D165:D167 D169 D171 D173 D175:D177 D180 D183 D185:D187 D189:D190 D193 D195 D198 D201 D204 D206 D208:D209 D212 D214 D217:D218 D220 D222:D224 D226 D228 D231 D233 D235:D236 D238:D239 D241:D242 D244 D246 D248 D250:D251 D253:D254 D258 D260 D263 D265:D28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3 F25 F28:F29 F32:F33 F35:F40 F42 F45 F47 F49 F51:F52 F56 F58:F59 F62 F65 F68 F70 F72:F74 F76:F77 F79 F81:F83 F85:F86 F88 F92 F94 F96 F98 F100 F102 F104 F107 F109 F111 F113:F114 F116 F118 F120 F122 F125 F127 F129 F131 F133 F135 F137 F139 F141:F142 F144:F145 F147:F148 F150 F153 F155:F156 F158:F162 F165:F167 F169 F171 F173 F175:F177 F180 F183 F185:F187 F189:F190 F193 F195 F198 F201 F204 F206 F208:F209 F212 F214 F217:F218 F220 F222:F224 F226 F228 F231 F233 F235:F236 F238:F239 F241:F242 F244 F246 F248 F250:F251 F253:F254 F258 F260 F263 F265:F280">
      <formula1>0</formula1>
      <formula2>999999999999999</formula2>
    </dataValidation>
    <dataValidation type="list" allowBlank="1" showInputMessage="1" showErrorMessage="1" sqref="L13:L280">
      <formula1>"INR"</formula1>
    </dataValidation>
    <dataValidation allowBlank="1" showInputMessage="1" showErrorMessage="1" promptTitle="Itemcode/Make" prompt="Please enter text" sqref="C13:C280">
      <formula1>0</formula1>
      <formula2>0</formula2>
    </dataValidation>
    <dataValidation type="decimal" allowBlank="1" showInputMessage="1" showErrorMessage="1" errorTitle="Invalid Entry" error="Only Numeric Values are allowed. " sqref="A13:A280">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2021-10-28T10:28:13Z</cp:lastPrinted>
  <dcterms:created xsi:type="dcterms:W3CDTF">2009-01-30T06:42:42Z</dcterms:created>
  <dcterms:modified xsi:type="dcterms:W3CDTF">2021-10-28T10:28:41Z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