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<sst xmlns="http://schemas.openxmlformats.org/spreadsheetml/2006/main" count="335" uniqueCount="130">
  <si>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</si>
  <si>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</si>
  <si>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</si>
  <si>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</si>
  <si>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</si>
  <si>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</si>
  <si>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</si>
  <si>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</si>
  <si>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</si>
  <si>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</si>
  <si>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</si>
  <si>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</si>
  <si>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</si>
  <si>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</si>
  <si>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</si>
  <si>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</si>
  <si>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</si>
  <si>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</si>
  <si>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</si>
  <si>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</si>
  <si>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</si>
  <si>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</si>
  <si>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</si>
  <si>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</si>
  <si>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</si>
  <si>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</si>
  <si>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</si>
  <si>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</si>
  <si>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</si>
  <si>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</si>
  <si>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</si>
  <si>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</si>
  <si>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</si>
  <si>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</si>
  <si>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</si>
  <si>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</si>
  <si>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</si>
  <si>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</si>
  <si>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</si>
  <si>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</si>
  <si>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</si>
  <si>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</si>
  <si>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</si>
  <si>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</si>
  <si>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</si>
  <si>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</si>
  <si>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</si>
  <si>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</si>
  <si>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</si>
  <si>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</si>
  <si>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</si>
  <si>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</si>
  <si>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</si>
  <si>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</si>
  <si>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</si>
  <si>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</si>
  <si>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</si>
  <si>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</si>
  <si>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</si>
  <si>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</si>
  <si>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</si>
  <si>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</si>
  <si>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</si>
  <si>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</si>
  <si>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</si>
  <si>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t>kg</t>
  </si>
  <si>
    <r>
      <t xml:space="preserve">TOTAL AMOUNT  
           in
     </t>
    </r>
    <r>
      <rPr>
        <b/>
        <sz val="11"/>
        <color indexed="10"/>
        <rFont val="Arial"/>
        <family val="2"/>
      </rPr>
      <t xml:space="preserve"> Rs.      P</t>
    </r>
  </si>
  <si>
    <t>Tender Inviting Authority: Superintending Engineer, IWD, IIT, Kanpur</t>
  </si>
  <si>
    <t>WOOD AND PVC WORK</t>
  </si>
  <si>
    <t>125 mm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</si>
  <si>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</si>
  <si>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</si>
  <si>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</si>
  <si>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</si>
  <si>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</si>
  <si>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</si>
  <si>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</si>
  <si>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</si>
  <si>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</si>
  <si>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</si>
  <si>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</si>
  <si>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</si>
  <si>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</si>
  <si>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</si>
  <si>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</si>
  <si>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</si>
  <si>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</si>
  <si>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</si>
  <si>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</si>
  <si>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</si>
  <si>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</si>
  <si>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</si>
  <si>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</si>
  <si>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</si>
  <si>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</si>
  <si>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</si>
  <si>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</si>
  <si>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</si>
  <si>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</si>
  <si>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</si>
  <si>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</si>
  <si>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</si>
  <si>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</si>
  <si>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</si>
  <si>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</si>
  <si>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</si>
  <si>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</si>
  <si>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</si>
  <si>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</si>
  <si>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</si>
  <si>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</si>
  <si>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</si>
  <si>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</si>
  <si>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STEEL WORK</t>
  </si>
  <si>
    <t>200x10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</si>
  <si>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</si>
  <si>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</si>
  <si>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</si>
  <si>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</si>
  <si>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</si>
  <si>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Dismantling of flushing cistern of all types (C.I./PVC/Vitrious China) including stacking of useful materials near the site and disposal of unserviceable materials within 50 metres lead.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</si>
  <si>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</si>
  <si>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</si>
  <si>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</si>
  <si>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</si>
  <si>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</si>
  <si>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
</t>
  </si>
  <si>
    <t>SQM</t>
  </si>
  <si>
    <t>Name of Work:Providing Gypsum Partition, False Ceiling and PVC Flooring in 103D of Old Core Lab.</t>
  </si>
  <si>
    <t>Contract No:   31/Civil/D2/2021-22/01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</si>
</sst>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0"/>
  <sheetViews>
    <sheetView showGridLines="0" zoomScale="85" zoomScaleNormal="85" zoomScalePageLayoutView="0" workbookViewId="0" topLeftCell="A1">
      <selection activeCell="BH55" sqref="BH5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128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129</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68</v>
      </c>
      <c r="IC13" s="22" t="s">
        <v>55</v>
      </c>
      <c r="IE13" s="23"/>
      <c r="IF13" s="23" t="s">
        <v>34</v>
      </c>
      <c r="IG13" s="23" t="s">
        <v>35</v>
      </c>
      <c r="IH13" s="23">
        <v>10</v>
      </c>
      <c r="II13" s="23" t="s">
        <v>36</v>
      </c>
    </row>
    <row r="14" spans="1:243" s="22" customFormat="1" ht="128.25">
      <c r="A14" s="59">
        <v>1.01</v>
      </c>
      <c r="B14" s="64" t="s">
        <v>70</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70</v>
      </c>
      <c r="IC14" s="22" t="s">
        <v>56</v>
      </c>
      <c r="IE14" s="23"/>
      <c r="IF14" s="23" t="s">
        <v>40</v>
      </c>
      <c r="IG14" s="23" t="s">
        <v>35</v>
      </c>
      <c r="IH14" s="23">
        <v>123.223</v>
      </c>
      <c r="II14" s="23" t="s">
        <v>37</v>
      </c>
    </row>
    <row r="15" spans="1:243" s="22" customFormat="1" ht="42.75">
      <c r="A15" s="59">
        <v>1.02</v>
      </c>
      <c r="B15" s="60" t="s">
        <v>71</v>
      </c>
      <c r="C15" s="39" t="s">
        <v>57</v>
      </c>
      <c r="D15" s="61">
        <v>2.1</v>
      </c>
      <c r="E15" s="62" t="s">
        <v>52</v>
      </c>
      <c r="F15" s="63">
        <v>1654.27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3474</v>
      </c>
      <c r="BB15" s="54">
        <f>BA15+SUM(N15:AZ15)</f>
        <v>3474</v>
      </c>
      <c r="BC15" s="50" t="str">
        <f>SpellNumber(L15,BB15)</f>
        <v>INR  Three Thousand Four Hundred &amp; Seventy Four  Only</v>
      </c>
      <c r="IA15" s="22">
        <v>1.02</v>
      </c>
      <c r="IB15" s="22" t="s">
        <v>71</v>
      </c>
      <c r="IC15" s="22" t="s">
        <v>57</v>
      </c>
      <c r="ID15" s="22">
        <v>2.1</v>
      </c>
      <c r="IE15" s="23" t="s">
        <v>52</v>
      </c>
      <c r="IF15" s="23" t="s">
        <v>41</v>
      </c>
      <c r="IG15" s="23" t="s">
        <v>42</v>
      </c>
      <c r="IH15" s="23">
        <v>213</v>
      </c>
      <c r="II15" s="23" t="s">
        <v>37</v>
      </c>
    </row>
    <row r="16" spans="1:243" s="22" customFormat="1" ht="114">
      <c r="A16" s="59">
        <v>1.03</v>
      </c>
      <c r="B16" s="60" t="s">
        <v>72</v>
      </c>
      <c r="C16" s="39" t="s">
        <v>87</v>
      </c>
      <c r="D16" s="61">
        <v>1</v>
      </c>
      <c r="E16" s="62" t="s">
        <v>64</v>
      </c>
      <c r="F16" s="63">
        <v>879.87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880</v>
      </c>
      <c r="BB16" s="54">
        <f>BA16+SUM(N16:AZ16)</f>
        <v>880</v>
      </c>
      <c r="BC16" s="50" t="str">
        <f>SpellNumber(L16,BB16)</f>
        <v>INR  Eight Hundred &amp; Eighty  Only</v>
      </c>
      <c r="IA16" s="22">
        <v>1.03</v>
      </c>
      <c r="IB16" s="22" t="s">
        <v>72</v>
      </c>
      <c r="IC16" s="22" t="s">
        <v>87</v>
      </c>
      <c r="ID16" s="22">
        <v>1</v>
      </c>
      <c r="IE16" s="23" t="s">
        <v>64</v>
      </c>
      <c r="IF16" s="23"/>
      <c r="IG16" s="23"/>
      <c r="IH16" s="23"/>
      <c r="II16" s="23"/>
    </row>
    <row r="17" spans="1:243" s="22" customFormat="1" ht="99.75">
      <c r="A17" s="59">
        <v>1.04</v>
      </c>
      <c r="B17" s="60" t="s">
        <v>73</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1.04</v>
      </c>
      <c r="IB17" s="22" t="s">
        <v>73</v>
      </c>
      <c r="IC17" s="22" t="s">
        <v>58</v>
      </c>
      <c r="IE17" s="23"/>
      <c r="IF17" s="23"/>
      <c r="IG17" s="23"/>
      <c r="IH17" s="23"/>
      <c r="II17" s="23"/>
    </row>
    <row r="18" spans="1:243" s="22" customFormat="1" ht="28.5">
      <c r="A18" s="59">
        <v>1.05</v>
      </c>
      <c r="B18" s="60" t="s">
        <v>74</v>
      </c>
      <c r="C18" s="39" t="s">
        <v>88</v>
      </c>
      <c r="D18" s="61">
        <v>1</v>
      </c>
      <c r="E18" s="62" t="s">
        <v>64</v>
      </c>
      <c r="F18" s="63">
        <v>225.47</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225</v>
      </c>
      <c r="BB18" s="54">
        <f>BA18+SUM(N18:AZ18)</f>
        <v>225</v>
      </c>
      <c r="BC18" s="50" t="str">
        <f>SpellNumber(L18,BB18)</f>
        <v>INR  Two Hundred &amp; Twenty Five  Only</v>
      </c>
      <c r="IA18" s="22">
        <v>1.05</v>
      </c>
      <c r="IB18" s="22" t="s">
        <v>74</v>
      </c>
      <c r="IC18" s="22" t="s">
        <v>88</v>
      </c>
      <c r="ID18" s="22">
        <v>1</v>
      </c>
      <c r="IE18" s="23" t="s">
        <v>64</v>
      </c>
      <c r="IF18" s="23"/>
      <c r="IG18" s="23"/>
      <c r="IH18" s="23"/>
      <c r="II18" s="23"/>
    </row>
    <row r="19" spans="1:243" s="22" customFormat="1" ht="85.5">
      <c r="A19" s="59">
        <v>1.06</v>
      </c>
      <c r="B19" s="60" t="s">
        <v>75</v>
      </c>
      <c r="C19" s="39" t="s">
        <v>89</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1.06</v>
      </c>
      <c r="IB19" s="22" t="s">
        <v>75</v>
      </c>
      <c r="IC19" s="22" t="s">
        <v>89</v>
      </c>
      <c r="IE19" s="23"/>
      <c r="IF19" s="23"/>
      <c r="IG19" s="23"/>
      <c r="IH19" s="23"/>
      <c r="II19" s="23"/>
    </row>
    <row r="20" spans="1:243" s="22" customFormat="1" ht="22.5" customHeight="1">
      <c r="A20" s="59">
        <v>1.07</v>
      </c>
      <c r="B20" s="60" t="s">
        <v>114</v>
      </c>
      <c r="C20" s="39" t="s">
        <v>59</v>
      </c>
      <c r="D20" s="61">
        <v>2</v>
      </c>
      <c r="E20" s="62" t="s">
        <v>64</v>
      </c>
      <c r="F20" s="63">
        <v>78.91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158</v>
      </c>
      <c r="BB20" s="54">
        <f>BA20+SUM(N20:AZ20)</f>
        <v>158</v>
      </c>
      <c r="BC20" s="50" t="str">
        <f>SpellNumber(L20,BB20)</f>
        <v>INR  One Hundred &amp; Fifty Eight  Only</v>
      </c>
      <c r="IA20" s="22">
        <v>1.07</v>
      </c>
      <c r="IB20" s="22" t="s">
        <v>114</v>
      </c>
      <c r="IC20" s="22" t="s">
        <v>59</v>
      </c>
      <c r="ID20" s="22">
        <v>2</v>
      </c>
      <c r="IE20" s="23" t="s">
        <v>64</v>
      </c>
      <c r="IF20" s="23" t="s">
        <v>34</v>
      </c>
      <c r="IG20" s="23" t="s">
        <v>43</v>
      </c>
      <c r="IH20" s="23">
        <v>10</v>
      </c>
      <c r="II20" s="23" t="s">
        <v>37</v>
      </c>
    </row>
    <row r="21" spans="1:243" s="22" customFormat="1" ht="99.75">
      <c r="A21" s="59">
        <v>1.08</v>
      </c>
      <c r="B21" s="60" t="s">
        <v>76</v>
      </c>
      <c r="C21" s="39" t="s">
        <v>90</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1.08</v>
      </c>
      <c r="IB21" s="22" t="s">
        <v>76</v>
      </c>
      <c r="IC21" s="22" t="s">
        <v>90</v>
      </c>
      <c r="IE21" s="23"/>
      <c r="IF21" s="23"/>
      <c r="IG21" s="23"/>
      <c r="IH21" s="23"/>
      <c r="II21" s="23"/>
    </row>
    <row r="22" spans="1:243" s="22" customFormat="1" ht="15.75">
      <c r="A22" s="59">
        <v>1.09</v>
      </c>
      <c r="B22" s="60" t="s">
        <v>69</v>
      </c>
      <c r="C22" s="39" t="s">
        <v>60</v>
      </c>
      <c r="D22" s="61">
        <v>2</v>
      </c>
      <c r="E22" s="62" t="s">
        <v>64</v>
      </c>
      <c r="F22" s="63">
        <v>52.3</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105</v>
      </c>
      <c r="BB22" s="54">
        <f>BA22+SUM(N22:AZ22)</f>
        <v>105</v>
      </c>
      <c r="BC22" s="50" t="str">
        <f>SpellNumber(L22,BB22)</f>
        <v>INR  One Hundred &amp; Five  Only</v>
      </c>
      <c r="IA22" s="22">
        <v>1.09</v>
      </c>
      <c r="IB22" s="22" t="s">
        <v>69</v>
      </c>
      <c r="IC22" s="22" t="s">
        <v>60</v>
      </c>
      <c r="ID22" s="22">
        <v>2</v>
      </c>
      <c r="IE22" s="23" t="s">
        <v>64</v>
      </c>
      <c r="IF22" s="23" t="s">
        <v>40</v>
      </c>
      <c r="IG22" s="23" t="s">
        <v>35</v>
      </c>
      <c r="IH22" s="23">
        <v>123.223</v>
      </c>
      <c r="II22" s="23" t="s">
        <v>37</v>
      </c>
    </row>
    <row r="23" spans="1:243" s="22" customFormat="1" ht="99.75">
      <c r="A23" s="59">
        <v>1.1</v>
      </c>
      <c r="B23" s="60" t="s">
        <v>77</v>
      </c>
      <c r="C23" s="39" t="s">
        <v>91</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1.1</v>
      </c>
      <c r="IB23" s="22" t="s">
        <v>77</v>
      </c>
      <c r="IC23" s="22" t="s">
        <v>91</v>
      </c>
      <c r="IE23" s="23"/>
      <c r="IF23" s="23" t="s">
        <v>44</v>
      </c>
      <c r="IG23" s="23" t="s">
        <v>45</v>
      </c>
      <c r="IH23" s="23">
        <v>10</v>
      </c>
      <c r="II23" s="23" t="s">
        <v>37</v>
      </c>
    </row>
    <row r="24" spans="1:243" s="22" customFormat="1" ht="15.75">
      <c r="A24" s="59">
        <v>1.11</v>
      </c>
      <c r="B24" s="60" t="s">
        <v>78</v>
      </c>
      <c r="C24" s="39" t="s">
        <v>92</v>
      </c>
      <c r="D24" s="61">
        <v>1</v>
      </c>
      <c r="E24" s="62" t="s">
        <v>64</v>
      </c>
      <c r="F24" s="63">
        <v>54.4</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54</v>
      </c>
      <c r="BB24" s="54">
        <f>BA24+SUM(N24:AZ24)</f>
        <v>54</v>
      </c>
      <c r="BC24" s="50" t="str">
        <f>SpellNumber(L24,BB24)</f>
        <v>INR  Fifty Four Only</v>
      </c>
      <c r="IA24" s="22">
        <v>1.11</v>
      </c>
      <c r="IB24" s="22" t="s">
        <v>78</v>
      </c>
      <c r="IC24" s="22" t="s">
        <v>92</v>
      </c>
      <c r="ID24" s="22">
        <v>1</v>
      </c>
      <c r="IE24" s="23" t="s">
        <v>64</v>
      </c>
      <c r="IF24" s="23"/>
      <c r="IG24" s="23"/>
      <c r="IH24" s="23"/>
      <c r="II24" s="23"/>
    </row>
    <row r="25" spans="1:243" s="22" customFormat="1" ht="409.5">
      <c r="A25" s="59">
        <v>1.12</v>
      </c>
      <c r="B25" s="60" t="s">
        <v>115</v>
      </c>
      <c r="C25" s="39" t="s">
        <v>93</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1.12</v>
      </c>
      <c r="IB25" s="22" t="s">
        <v>115</v>
      </c>
      <c r="IC25" s="22" t="s">
        <v>93</v>
      </c>
      <c r="IE25" s="23"/>
      <c r="IF25" s="23" t="s">
        <v>41</v>
      </c>
      <c r="IG25" s="23" t="s">
        <v>42</v>
      </c>
      <c r="IH25" s="23">
        <v>213</v>
      </c>
      <c r="II25" s="23" t="s">
        <v>37</v>
      </c>
    </row>
    <row r="26" spans="1:243" s="22" customFormat="1" ht="85.5">
      <c r="A26" s="59">
        <v>1.13</v>
      </c>
      <c r="B26" s="60" t="s">
        <v>116</v>
      </c>
      <c r="C26" s="39" t="s">
        <v>94</v>
      </c>
      <c r="D26" s="61">
        <v>30</v>
      </c>
      <c r="E26" s="62" t="s">
        <v>52</v>
      </c>
      <c r="F26" s="63">
        <v>1526.65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45800</v>
      </c>
      <c r="BB26" s="54">
        <f>BA26+SUM(N26:AZ26)</f>
        <v>45800</v>
      </c>
      <c r="BC26" s="50" t="str">
        <f>SpellNumber(L26,BB26)</f>
        <v>INR  Forty Five Thousand Eight Hundred    Only</v>
      </c>
      <c r="IA26" s="22">
        <v>1.13</v>
      </c>
      <c r="IB26" s="22" t="s">
        <v>116</v>
      </c>
      <c r="IC26" s="22" t="s">
        <v>94</v>
      </c>
      <c r="ID26" s="22">
        <v>30</v>
      </c>
      <c r="IE26" s="23" t="s">
        <v>52</v>
      </c>
      <c r="IF26" s="23"/>
      <c r="IG26" s="23"/>
      <c r="IH26" s="23"/>
      <c r="II26" s="23"/>
    </row>
    <row r="27" spans="1:243" s="22" customFormat="1" ht="256.5">
      <c r="A27" s="59">
        <v>1.14</v>
      </c>
      <c r="B27" s="60" t="s">
        <v>117</v>
      </c>
      <c r="C27" s="39" t="s">
        <v>95</v>
      </c>
      <c r="D27" s="61">
        <v>313</v>
      </c>
      <c r="E27" s="62" t="s">
        <v>65</v>
      </c>
      <c r="F27" s="63">
        <v>108.94</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34098</v>
      </c>
      <c r="BB27" s="54">
        <f>BA27+SUM(N27:AZ27)</f>
        <v>34098</v>
      </c>
      <c r="BC27" s="50" t="str">
        <f>SpellNumber(L27,BB27)</f>
        <v>INR  Thirty Four Thousand  &amp;Ninety Eight  Only</v>
      </c>
      <c r="IA27" s="22">
        <v>1.14</v>
      </c>
      <c r="IB27" s="22" t="s">
        <v>117</v>
      </c>
      <c r="IC27" s="22" t="s">
        <v>95</v>
      </c>
      <c r="ID27" s="22">
        <v>313</v>
      </c>
      <c r="IE27" s="23" t="s">
        <v>65</v>
      </c>
      <c r="IF27" s="23"/>
      <c r="IG27" s="23"/>
      <c r="IH27" s="23"/>
      <c r="II27" s="23"/>
    </row>
    <row r="28" spans="1:243" s="22" customFormat="1" ht="15.75">
      <c r="A28" s="59">
        <v>2.01</v>
      </c>
      <c r="B28" s="60" t="s">
        <v>113</v>
      </c>
      <c r="C28" s="39" t="s">
        <v>96</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2.01</v>
      </c>
      <c r="IB28" s="22" t="s">
        <v>113</v>
      </c>
      <c r="IC28" s="22" t="s">
        <v>96</v>
      </c>
      <c r="IE28" s="23"/>
      <c r="IF28" s="23"/>
      <c r="IG28" s="23"/>
      <c r="IH28" s="23"/>
      <c r="II28" s="23"/>
    </row>
    <row r="29" spans="1:243" s="22" customFormat="1" ht="142.5">
      <c r="A29" s="59">
        <v>2.02</v>
      </c>
      <c r="B29" s="60" t="s">
        <v>118</v>
      </c>
      <c r="C29" s="39" t="s">
        <v>97</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2.02</v>
      </c>
      <c r="IB29" s="22" t="s">
        <v>118</v>
      </c>
      <c r="IC29" s="22" t="s">
        <v>97</v>
      </c>
      <c r="IE29" s="23"/>
      <c r="IF29" s="23"/>
      <c r="IG29" s="23"/>
      <c r="IH29" s="23"/>
      <c r="II29" s="23"/>
    </row>
    <row r="30" spans="1:243" s="22" customFormat="1" ht="28.5">
      <c r="A30" s="59">
        <v>2.03</v>
      </c>
      <c r="B30" s="60" t="s">
        <v>119</v>
      </c>
      <c r="C30" s="39" t="s">
        <v>61</v>
      </c>
      <c r="D30" s="61">
        <v>24</v>
      </c>
      <c r="E30" s="62" t="s">
        <v>64</v>
      </c>
      <c r="F30" s="63">
        <v>95.57</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2294</v>
      </c>
      <c r="BB30" s="54">
        <f>BA30+SUM(N30:AZ30)</f>
        <v>2294</v>
      </c>
      <c r="BC30" s="50" t="str">
        <f>SpellNumber(L30,BB30)</f>
        <v>INR  Two Thousand Two Hundred &amp; Ninety Four  Only</v>
      </c>
      <c r="IA30" s="22">
        <v>2.03</v>
      </c>
      <c r="IB30" s="22" t="s">
        <v>119</v>
      </c>
      <c r="IC30" s="22" t="s">
        <v>61</v>
      </c>
      <c r="ID30" s="22">
        <v>24</v>
      </c>
      <c r="IE30" s="23" t="s">
        <v>64</v>
      </c>
      <c r="IF30" s="23"/>
      <c r="IG30" s="23"/>
      <c r="IH30" s="23"/>
      <c r="II30" s="23"/>
    </row>
    <row r="31" spans="1:243" s="22" customFormat="1" ht="15.75">
      <c r="A31" s="59">
        <v>3</v>
      </c>
      <c r="B31" s="60" t="s">
        <v>53</v>
      </c>
      <c r="C31" s="39" t="s">
        <v>98</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3</v>
      </c>
      <c r="IB31" s="22" t="s">
        <v>53</v>
      </c>
      <c r="IC31" s="22" t="s">
        <v>98</v>
      </c>
      <c r="IE31" s="23"/>
      <c r="IF31" s="23"/>
      <c r="IG31" s="23"/>
      <c r="IH31" s="23"/>
      <c r="II31" s="23"/>
    </row>
    <row r="32" spans="1:243" s="22" customFormat="1" ht="85.5">
      <c r="A32" s="59">
        <v>3.01</v>
      </c>
      <c r="B32" s="60" t="s">
        <v>80</v>
      </c>
      <c r="C32" s="39" t="s">
        <v>99</v>
      </c>
      <c r="D32" s="61">
        <v>100</v>
      </c>
      <c r="E32" s="62" t="s">
        <v>52</v>
      </c>
      <c r="F32" s="63">
        <v>100.96</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10096</v>
      </c>
      <c r="BB32" s="54">
        <f>BA32+SUM(N32:AZ32)</f>
        <v>10096</v>
      </c>
      <c r="BC32" s="50" t="str">
        <f>SpellNumber(L32,BB32)</f>
        <v>INR  Ten Thousand  &amp;Ninety Six  Only</v>
      </c>
      <c r="IA32" s="22">
        <v>3.01</v>
      </c>
      <c r="IB32" s="22" t="s">
        <v>80</v>
      </c>
      <c r="IC32" s="22" t="s">
        <v>99</v>
      </c>
      <c r="ID32" s="22">
        <v>100</v>
      </c>
      <c r="IE32" s="23" t="s">
        <v>52</v>
      </c>
      <c r="IF32" s="23"/>
      <c r="IG32" s="23"/>
      <c r="IH32" s="23"/>
      <c r="II32" s="23"/>
    </row>
    <row r="33" spans="1:243" s="22" customFormat="1" ht="57">
      <c r="A33" s="59">
        <v>3.02</v>
      </c>
      <c r="B33" s="60" t="s">
        <v>79</v>
      </c>
      <c r="C33" s="39" t="s">
        <v>100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3.02</v>
      </c>
      <c r="IB33" s="22" t="s">
        <v>79</v>
      </c>
      <c r="IC33" s="22" t="s">
        <v>100</v>
      </c>
      <c r="IE33" s="23"/>
      <c r="IF33" s="23"/>
      <c r="IG33" s="23"/>
      <c r="IH33" s="23"/>
      <c r="II33" s="23"/>
    </row>
    <row r="34" spans="1:243" s="22" customFormat="1" ht="30.75" customHeight="1">
      <c r="A34" s="59">
        <v>3.03</v>
      </c>
      <c r="B34" s="60" t="s">
        <v>82</v>
      </c>
      <c r="C34" s="39" t="s">
        <v>101</v>
      </c>
      <c r="D34" s="61">
        <v>27</v>
      </c>
      <c r="E34" s="62" t="s">
        <v>52</v>
      </c>
      <c r="F34" s="63">
        <v>70.1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1893</v>
      </c>
      <c r="BB34" s="54">
        <f>BA34+SUM(N34:AZ34)</f>
        <v>1893</v>
      </c>
      <c r="BC34" s="50" t="str">
        <f>SpellNumber(L34,BB34)</f>
        <v>INR  One Thousand Eight Hundred &amp; Ninety Three  Only</v>
      </c>
      <c r="IA34" s="22">
        <v>3.03</v>
      </c>
      <c r="IB34" s="22" t="s">
        <v>82</v>
      </c>
      <c r="IC34" s="22" t="s">
        <v>101</v>
      </c>
      <c r="ID34" s="22">
        <v>27</v>
      </c>
      <c r="IE34" s="23" t="s">
        <v>52</v>
      </c>
      <c r="IF34" s="23"/>
      <c r="IG34" s="23"/>
      <c r="IH34" s="23"/>
      <c r="II34" s="23"/>
    </row>
    <row r="35" spans="1:243" s="22" customFormat="1" ht="85.5">
      <c r="A35" s="59">
        <v>3.04</v>
      </c>
      <c r="B35" s="60" t="s">
        <v>81</v>
      </c>
      <c r="C35" s="39" t="s">
        <v>102</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3.04</v>
      </c>
      <c r="IB35" s="22" t="s">
        <v>81</v>
      </c>
      <c r="IC35" s="22" t="s">
        <v>102</v>
      </c>
      <c r="IE35" s="23"/>
      <c r="IF35" s="23"/>
      <c r="IG35" s="23"/>
      <c r="IH35" s="23"/>
      <c r="II35" s="23"/>
    </row>
    <row r="36" spans="1:243" s="22" customFormat="1" ht="30.75" customHeight="1">
      <c r="A36" s="59">
        <v>3.05</v>
      </c>
      <c r="B36" s="60" t="s">
        <v>82</v>
      </c>
      <c r="C36" s="39" t="s">
        <v>103</v>
      </c>
      <c r="D36" s="61">
        <v>284</v>
      </c>
      <c r="E36" s="62" t="s">
        <v>52</v>
      </c>
      <c r="F36" s="63">
        <v>42.13</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11965</v>
      </c>
      <c r="BB36" s="54">
        <f>BA36+SUM(N36:AZ36)</f>
        <v>11965</v>
      </c>
      <c r="BC36" s="50" t="str">
        <f>SpellNumber(L36,BB36)</f>
        <v>INR  Eleven Thousand Nine Hundred &amp; Sixty Five  Only</v>
      </c>
      <c r="IA36" s="22">
        <v>3.05</v>
      </c>
      <c r="IB36" s="22" t="s">
        <v>82</v>
      </c>
      <c r="IC36" s="22" t="s">
        <v>103</v>
      </c>
      <c r="ID36" s="22">
        <v>284</v>
      </c>
      <c r="IE36" s="23" t="s">
        <v>52</v>
      </c>
      <c r="IF36" s="23"/>
      <c r="IG36" s="23"/>
      <c r="IH36" s="23"/>
      <c r="II36" s="23"/>
    </row>
    <row r="37" spans="1:243" s="22" customFormat="1" ht="15.75">
      <c r="A37" s="59">
        <v>4</v>
      </c>
      <c r="B37" s="60" t="s">
        <v>83</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4</v>
      </c>
      <c r="IB37" s="22" t="s">
        <v>83</v>
      </c>
      <c r="IC37" s="22" t="s">
        <v>62</v>
      </c>
      <c r="IE37" s="23"/>
      <c r="IF37" s="23"/>
      <c r="IG37" s="23"/>
      <c r="IH37" s="23"/>
      <c r="II37" s="23"/>
    </row>
    <row r="38" spans="1:243" s="22" customFormat="1" ht="142.5">
      <c r="A38" s="63">
        <v>4.01</v>
      </c>
      <c r="B38" s="60" t="s">
        <v>84</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4.01</v>
      </c>
      <c r="IB38" s="22" t="s">
        <v>84</v>
      </c>
      <c r="IC38" s="22" t="s">
        <v>63</v>
      </c>
      <c r="IE38" s="23"/>
      <c r="IF38" s="23"/>
      <c r="IG38" s="23"/>
      <c r="IH38" s="23"/>
      <c r="II38" s="23"/>
    </row>
    <row r="39" spans="1:243" s="22" customFormat="1" ht="28.5">
      <c r="A39" s="59">
        <v>4.02</v>
      </c>
      <c r="B39" s="60" t="s">
        <v>85</v>
      </c>
      <c r="C39" s="39" t="s">
        <v>104</v>
      </c>
      <c r="D39" s="61">
        <v>10</v>
      </c>
      <c r="E39" s="62" t="s">
        <v>52</v>
      </c>
      <c r="F39" s="63">
        <v>376.67</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3767</v>
      </c>
      <c r="BB39" s="54">
        <f>BA39+SUM(N39:AZ39)</f>
        <v>3767</v>
      </c>
      <c r="BC39" s="50" t="str">
        <f>SpellNumber(L39,BB39)</f>
        <v>INR  Three Thousand Seven Hundred &amp; Sixty Seven  Only</v>
      </c>
      <c r="IA39" s="22">
        <v>4.02</v>
      </c>
      <c r="IB39" s="22" t="s">
        <v>85</v>
      </c>
      <c r="IC39" s="22" t="s">
        <v>104</v>
      </c>
      <c r="ID39" s="22">
        <v>10</v>
      </c>
      <c r="IE39" s="23" t="s">
        <v>52</v>
      </c>
      <c r="IF39" s="23"/>
      <c r="IG39" s="23"/>
      <c r="IH39" s="23"/>
      <c r="II39" s="23"/>
    </row>
    <row r="40" spans="1:243" s="22" customFormat="1" ht="15.75">
      <c r="A40" s="59">
        <v>5</v>
      </c>
      <c r="B40" s="60" t="s">
        <v>86</v>
      </c>
      <c r="C40" s="39" t="s">
        <v>105</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5</v>
      </c>
      <c r="IB40" s="22" t="s">
        <v>86</v>
      </c>
      <c r="IC40" s="22" t="s">
        <v>105</v>
      </c>
      <c r="IE40" s="23"/>
      <c r="IF40" s="23"/>
      <c r="IG40" s="23"/>
      <c r="IH40" s="23"/>
      <c r="II40" s="23"/>
    </row>
    <row r="41" spans="1:243" s="22" customFormat="1" ht="73.5" customHeight="1">
      <c r="A41" s="59">
        <v>5.01</v>
      </c>
      <c r="B41" s="60" t="s">
        <v>120</v>
      </c>
      <c r="C41" s="39" t="s">
        <v>106</v>
      </c>
      <c r="D41" s="61">
        <v>1</v>
      </c>
      <c r="E41" s="62" t="s">
        <v>64</v>
      </c>
      <c r="F41" s="63">
        <v>585.83</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586</v>
      </c>
      <c r="BB41" s="54">
        <f>BA41+SUM(N41:AZ41)</f>
        <v>586</v>
      </c>
      <c r="BC41" s="50" t="str">
        <f>SpellNumber(L41,BB41)</f>
        <v>INR  Five Hundred &amp; Eighty Six  Only</v>
      </c>
      <c r="IA41" s="22">
        <v>5.01</v>
      </c>
      <c r="IB41" s="22" t="s">
        <v>120</v>
      </c>
      <c r="IC41" s="22" t="s">
        <v>106</v>
      </c>
      <c r="ID41" s="22">
        <v>1</v>
      </c>
      <c r="IE41" s="23" t="s">
        <v>64</v>
      </c>
      <c r="IF41" s="23"/>
      <c r="IG41" s="23"/>
      <c r="IH41" s="23"/>
      <c r="II41" s="23"/>
    </row>
    <row r="42" spans="1:243" s="22" customFormat="1" ht="15.75">
      <c r="A42" s="59">
        <v>6</v>
      </c>
      <c r="B42" s="60" t="s">
        <v>121</v>
      </c>
      <c r="C42" s="39" t="s">
        <v>107</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6</v>
      </c>
      <c r="IB42" s="22" t="s">
        <v>121</v>
      </c>
      <c r="IC42" s="22" t="s">
        <v>107</v>
      </c>
      <c r="IE42" s="23"/>
      <c r="IF42" s="23"/>
      <c r="IG42" s="23"/>
      <c r="IH42" s="23"/>
      <c r="II42" s="23"/>
    </row>
    <row r="43" spans="1:243" s="22" customFormat="1" ht="273" customHeight="1">
      <c r="A43" s="59">
        <v>6.01</v>
      </c>
      <c r="B43" s="60" t="s">
        <v>122</v>
      </c>
      <c r="C43" s="39" t="s">
        <v>108</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6.01</v>
      </c>
      <c r="IB43" s="22" t="s">
        <v>122</v>
      </c>
      <c r="IC43" s="22" t="s">
        <v>108</v>
      </c>
      <c r="IE43" s="23"/>
      <c r="IF43" s="23"/>
      <c r="IG43" s="23"/>
      <c r="IH43" s="23"/>
      <c r="II43" s="23"/>
    </row>
    <row r="44" spans="1:243" s="22" customFormat="1" ht="15.75">
      <c r="A44" s="59">
        <v>6.02</v>
      </c>
      <c r="B44" s="60" t="s">
        <v>123</v>
      </c>
      <c r="C44" s="39" t="s">
        <v>109</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6.02</v>
      </c>
      <c r="IB44" s="22" t="s">
        <v>123</v>
      </c>
      <c r="IC44" s="22" t="s">
        <v>109</v>
      </c>
      <c r="IE44" s="23"/>
      <c r="IF44" s="23"/>
      <c r="IG44" s="23"/>
      <c r="IH44" s="23"/>
      <c r="II44" s="23"/>
    </row>
    <row r="45" spans="1:243" s="22" customFormat="1" ht="71.25">
      <c r="A45" s="63">
        <v>6.03</v>
      </c>
      <c r="B45" s="60" t="s">
        <v>124</v>
      </c>
      <c r="C45" s="39" t="s">
        <v>110</v>
      </c>
      <c r="D45" s="61">
        <v>10</v>
      </c>
      <c r="E45" s="62" t="s">
        <v>65</v>
      </c>
      <c r="F45" s="63">
        <v>371.72</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3717</v>
      </c>
      <c r="BB45" s="54">
        <f>BA45+SUM(N45:AZ45)</f>
        <v>3717</v>
      </c>
      <c r="BC45" s="50" t="str">
        <f>SpellNumber(L45,BB45)</f>
        <v>INR  Three Thousand Seven Hundred &amp; Seventeen  Only</v>
      </c>
      <c r="IA45" s="22">
        <v>6.03</v>
      </c>
      <c r="IB45" s="22" t="s">
        <v>124</v>
      </c>
      <c r="IC45" s="22" t="s">
        <v>110</v>
      </c>
      <c r="ID45" s="22">
        <v>10</v>
      </c>
      <c r="IE45" s="23" t="s">
        <v>65</v>
      </c>
      <c r="IF45" s="23"/>
      <c r="IG45" s="23"/>
      <c r="IH45" s="23"/>
      <c r="II45" s="23"/>
    </row>
    <row r="46" spans="1:243" s="22" customFormat="1" ht="15.75">
      <c r="A46" s="59">
        <v>7</v>
      </c>
      <c r="B46" s="60" t="s">
        <v>125</v>
      </c>
      <c r="C46" s="39" t="s">
        <v>111</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v>
      </c>
      <c r="IB46" s="22" t="s">
        <v>125</v>
      </c>
      <c r="IC46" s="22" t="s">
        <v>111</v>
      </c>
      <c r="IE46" s="23"/>
      <c r="IF46" s="23"/>
      <c r="IG46" s="23"/>
      <c r="IH46" s="23"/>
      <c r="II46" s="23"/>
    </row>
    <row r="47" spans="1:243" s="22" customFormat="1" ht="144.75" customHeight="1">
      <c r="A47" s="59">
        <v>7.01</v>
      </c>
      <c r="B47" s="60" t="s">
        <v>126</v>
      </c>
      <c r="C47" s="39" t="s">
        <v>112</v>
      </c>
      <c r="D47" s="61">
        <v>66</v>
      </c>
      <c r="E47" s="62" t="s">
        <v>127</v>
      </c>
      <c r="F47" s="63">
        <v>542.74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35821</v>
      </c>
      <c r="BB47" s="54">
        <f>BA47+SUM(N47:AZ47)</f>
        <v>35821</v>
      </c>
      <c r="BC47" s="50" t="str">
        <f>SpellNumber(L47,BB47)</f>
        <v>INR  Thirty Five Thousand Eight Hundred &amp; Twenty One  Only</v>
      </c>
      <c r="IA47" s="22">
        <v>7.01</v>
      </c>
      <c r="IB47" s="65" t="s">
        <v>126</v>
      </c>
      <c r="IC47" s="22" t="s">
        <v>112</v>
      </c>
      <c r="ID47" s="22">
        <v>66</v>
      </c>
      <c r="IE47" s="23" t="s">
        <v>127</v>
      </c>
      <c r="IF47" s="23"/>
      <c r="IG47" s="23"/>
      <c r="IH47" s="23"/>
      <c r="II47" s="23"/>
    </row>
    <row r="48" spans="1:55" ht="42.75">
      <c r="A48" s="25" t="s">
        <v>46</v>
      </c>
      <c r="B48" s="26"/>
      <c r="C48" s="27"/>
      <c r="D48" s="43"/>
      <c r="E48" s="43"/>
      <c r="F48" s="43"/>
      <c r="G48" s="43"/>
      <c r="H48" s="55"/>
      <c r="I48" s="55"/>
      <c r="J48" s="55"/>
      <c r="K48" s="55"/>
      <c r="L48" s="56"/>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57">
        <f>SUM(BA13:BA47)</f>
        <v>154933</v>
      </c>
      <c r="BB48" s="58">
        <f>SUM(BB13:BB47)</f>
        <v>154933</v>
      </c>
      <c r="BC48" s="50" t="str">
        <f>SpellNumber(L48,BB48)</f>
        <v>  One Lakh Fifty Four Thousand Nine Hundred &amp; Thirty Three  Only</v>
      </c>
    </row>
    <row r="49" spans="1:55" ht="39.75" customHeight="1">
      <c r="A49" s="26" t="s">
        <v>47</v>
      </c>
      <c r="B49" s="28"/>
      <c r="C49" s="29"/>
      <c r="D49" s="30"/>
      <c r="E49" s="44" t="s">
        <v>54</v>
      </c>
      <c r="F49" s="45"/>
      <c r="G49" s="31"/>
      <c r="H49" s="32"/>
      <c r="I49" s="32"/>
      <c r="J49" s="32"/>
      <c r="K49" s="33"/>
      <c r="L49" s="34"/>
      <c r="M49" s="35"/>
      <c r="N49" s="36"/>
      <c r="O49" s="22"/>
      <c r="P49" s="22"/>
      <c r="Q49" s="22"/>
      <c r="R49" s="22"/>
      <c r="S49" s="22"/>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7">
        <f>IF(ISBLANK(F49),0,IF(E49="Excess (+)",ROUND(BA48+(BA48*F49),2),IF(E49="Less (-)",ROUND(BA48+(BA48*F49*(-1)),2),IF(E49="At Par",BA48,0))))</f>
        <v>0</v>
      </c>
      <c r="BB49" s="38">
        <f>ROUND(BA49,0)</f>
        <v>0</v>
      </c>
      <c r="BC49" s="21" t="str">
        <f>SpellNumber($E$2,BB49)</f>
        <v>INR Zero Only</v>
      </c>
    </row>
    <row r="50" spans="1:55" ht="18">
      <c r="A50" s="25" t="s">
        <v>48</v>
      </c>
      <c r="B50" s="25"/>
      <c r="C50" s="67" t="str">
        <f>SpellNumber($E$2,BB49)</f>
        <v>INR Zero Only</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5" ht="15"/>
    <row r="196" ht="15"/>
    <row r="197" ht="15"/>
    <row r="198" ht="15"/>
    <row r="199" ht="15"/>
    <row r="200" ht="15"/>
    <row r="201"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sheetData>
  <sheetProtection password="9E83" sheet="1"/>
  <autoFilter ref="A11:BC50"/>
  <mergeCells count="27">
    <mergeCell ref="D40:BC40"/>
    <mergeCell ref="D42:BC42"/>
    <mergeCell ref="D43:BC43"/>
    <mergeCell ref="D44:BC44"/>
    <mergeCell ref="D46:BC46"/>
    <mergeCell ref="D29:BC29"/>
    <mergeCell ref="D31:BC31"/>
    <mergeCell ref="D33:BC33"/>
    <mergeCell ref="D35:BC35"/>
    <mergeCell ref="D37:BC37"/>
    <mergeCell ref="D38:BC38"/>
    <mergeCell ref="D17:BC17"/>
    <mergeCell ref="D19:BC19"/>
    <mergeCell ref="D21:BC21"/>
    <mergeCell ref="D23:BC23"/>
    <mergeCell ref="D25:BC25"/>
    <mergeCell ref="D28:BC28"/>
    <mergeCell ref="A9:BC9"/>
    <mergeCell ref="C50:BC50"/>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list" allowBlank="1" showErrorMessage="1" sqref="E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allowBlank="1" showErrorMessage="1" sqref="D13:D14 K15:K16 D17 K18 D19 K20 D21 K22 D23 K24 D25 K26:K27 D28:D29 K30 D31 K32 D33 K34 D35 K36 D37:D38 K39 D40 K41 D42:D44 K45 K47 D4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4:H24 G26:H27 G30:H30 G32:H32 G34:H34 G36:H36 G39:H39 G41:H41 G45:H45 G47:H47">
      <formula1>0</formula1>
      <formula2>999999999999999</formula2>
    </dataValidation>
    <dataValidation allowBlank="1" showInputMessage="1" showErrorMessage="1" promptTitle="Addition / Deduction" prompt="Please Choose the correct One" sqref="J15:J16 J18 J20 J22 J24 J26:J27 J30 J32 J34 J36 J39 J41 J45 J47">
      <formula1>0</formula1>
      <formula2>0</formula2>
    </dataValidation>
    <dataValidation type="list" showErrorMessage="1" sqref="I15:I16 I18 I20 I22 I24 I26:I27 I30 I32 I34 I36 I39 I41 I45 I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4:O24 N26:O27 N30:O30 N32:O32 N34:O34 N36:O36 N39:O39 N41:O41 N45:O45 N47: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4 R26:R27 R30 R32 R34 R36 R39 R41 R45 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4 Q26:Q27 Q30 Q32 Q34 Q36 Q39 Q41 Q45 Q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4 M26:M27 M30 M32 M34 M36 M39 M41 M45 M47">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 D20 D22 D24 D26:D27 D30 D32 D34 D36 D39 D41 D45 D4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0 F22 F24 F26:F27 F30 F32 F34 F36 F39 F41 F45 F47">
      <formula1>0</formula1>
      <formula2>999999999999999</formula2>
    </dataValidation>
    <dataValidation type="list" allowBlank="1" showInputMessage="1" showErrorMessage="1" sqref="L13 L14 L15 L16 L17 L18 L19 L20 L21 L22 L23 L24 L25 L26 L27 L28 L29 L30 L31 L32 L33 L34 L35 L36 L37 L38 L39 L40 L41 L42 L43 L44 L45 L47 L46">
      <formula1>"INR"</formula1>
    </dataValidation>
    <dataValidation allowBlank="1" showInputMessage="1" showErrorMessage="1" promptTitle="Itemcode/Make" prompt="Please enter text" sqref="C13:C47">
      <formula1>0</formula1>
      <formula2>0</formula2>
    </dataValidation>
    <dataValidation type="decimal" allowBlank="1" showInputMessage="1" showErrorMessage="1" errorTitle="Invalid Entry" error="Only Numeric Values are allowed. " sqref="A13:A4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2021-11-20T07:14:25Z</cp:lastPrinted>
  <dcterms:created xsi:type="dcterms:W3CDTF">2009-01-30T06:42:42Z</dcterms:created>
  <dcterms:modified xsi:type="dcterms:W3CDTF">2021-11-20T07:18:19Z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