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'BoQ1'!$A$11:$BC$153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'BoQ1'!$A$1:$BC$153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<sst xmlns="http://schemas.openxmlformats.org/spreadsheetml/2006/main" count="1032" uniqueCount="324">
  <si>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</si>
  <si>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</si>
  <si>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</si>
  <si>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</si>
  <si>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</si>
  <si>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</si>
  <si>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</si>
  <si>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</si>
  <si>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</si>
  <si>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</si>
  <si>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</si>
  <si>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</si>
  <si>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</si>
  <si>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</si>
  <si>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</si>
  <si>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</si>
  <si>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</si>
  <si>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</si>
  <si>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</si>
  <si>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</si>
  <si>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</si>
  <si>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</si>
  <si>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</si>
  <si>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</si>
  <si>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</si>
  <si>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</si>
  <si>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</si>
  <si>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</si>
  <si>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</si>
  <si>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</si>
  <si>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</si>
  <si>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</si>
  <si>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</si>
  <si>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</si>
  <si>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</si>
  <si>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</si>
  <si>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</si>
  <si>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</si>
  <si>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</si>
  <si>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</si>
  <si>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</si>
  <si>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</si>
  <si>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</si>
  <si>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</si>
  <si>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</si>
  <si>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</si>
  <si>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</si>
  <si>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</si>
  <si>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</si>
  <si>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</si>
  <si>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</si>
  <si>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</si>
  <si>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</si>
  <si>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</si>
  <si>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</si>
  <si>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</si>
  <si>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</si>
  <si>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</si>
  <si>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</si>
  <si>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</si>
  <si>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</si>
  <si>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</si>
  <si>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</si>
  <si>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</si>
  <si>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</si>
  <si>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</si>
  <si>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</si>
  <si>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</si>
  <si>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MASONRY WORK</t>
  </si>
  <si>
    <t>metre</t>
  </si>
  <si>
    <t>Tender Inviting Authority: Superintending Engineer, IWD, IIT, Kanpur</t>
  </si>
  <si>
    <t>WOOD AND PVC WORK</t>
  </si>
  <si>
    <t>Two or more coats on new work</t>
  </si>
  <si>
    <t>MINOR CIVIL MAINTENANCE WORK:</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</si>
  <si>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</si>
  <si>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</si>
  <si>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</si>
  <si>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</si>
  <si>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</si>
  <si>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</si>
  <si>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</si>
  <si>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</si>
  <si>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</si>
  <si>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</si>
  <si>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</si>
  <si>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</si>
  <si>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</si>
  <si>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</si>
  <si>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Float glass panes of nominal thickness 4 mm (weight not less than 10kg/sqm)</t>
  </si>
  <si>
    <t>DISMANTLING AND DEMOLISHING</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</si>
  <si>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</si>
  <si>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</si>
  <si>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</si>
  <si>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</si>
  <si>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</si>
  <si>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</si>
  <si>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20 mm nominal bore</t>
  </si>
  <si>
    <t>15 mm nominal bore</t>
  </si>
  <si>
    <t>Providing and fixing C.P. brass long body bib cock of approved quality conforming to IS standards and weighing not less than 690 gms.</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</si>
  <si>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</si>
  <si>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</si>
  <si>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</si>
  <si>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</si>
  <si>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</si>
  <si>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</si>
  <si>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</si>
  <si>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</si>
  <si>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</si>
  <si>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</si>
  <si>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</si>
  <si>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</si>
  <si>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</si>
  <si>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</si>
  <si>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</si>
  <si>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</si>
  <si>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</si>
  <si>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</si>
  <si>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</si>
  <si>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</si>
  <si>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</si>
  <si>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</si>
  <si>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</si>
  <si>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</si>
  <si>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</si>
  <si>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</si>
  <si>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</si>
  <si>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</si>
  <si>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</si>
  <si>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</si>
  <si>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</si>
  <si>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</si>
  <si>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</si>
  <si>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</si>
  <si>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</si>
  <si>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</si>
  <si>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</si>
  <si>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</si>
  <si>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</si>
  <si>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</si>
  <si>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</si>
  <si>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</si>
  <si>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</si>
  <si>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</si>
  <si>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</si>
  <si>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</si>
  <si>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</si>
  <si>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</si>
  <si>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</si>
  <si>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</si>
  <si>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</si>
  <si>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</si>
  <si>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</si>
  <si>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</si>
  <si>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</si>
  <si>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</si>
  <si>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</si>
  <si>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</si>
  <si>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</si>
  <si>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</si>
  <si>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</si>
  <si>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</si>
  <si>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</si>
  <si>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</si>
  <si>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</si>
  <si>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</si>
  <si>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</si>
  <si>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</si>
  <si>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</si>
  <si>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</si>
  <si>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</si>
  <si>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</si>
  <si>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</si>
  <si>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</si>
  <si>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</si>
  <si>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</si>
  <si>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</si>
  <si>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</si>
  <si>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</si>
  <si>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</si>
  <si>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</si>
  <si>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</si>
  <si>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</si>
  <si>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Second class teak wood</t>
  </si>
  <si>
    <t>100x10 mm</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</si>
  <si>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</si>
  <si>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</si>
  <si>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</si>
  <si>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</si>
  <si>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</si>
  <si>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FLOORING</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</si>
  <si>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</si>
  <si>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</si>
  <si>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</si>
  <si>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</si>
  <si>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1:4:8 or leaner mix (i/c equivalent design mix)</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</si>
  <si>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</si>
  <si>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</si>
  <si>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</si>
  <si>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</si>
  <si>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</si>
  <si>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</si>
  <si>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</si>
  <si>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</si>
  <si>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</si>
  <si>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</si>
  <si>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</si>
  <si>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</si>
  <si>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</si>
  <si>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100x100x100 mm</t>
  </si>
  <si>
    <t>Providing and fixing terminal guard :</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</si>
  <si>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</si>
  <si>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</si>
  <si>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</si>
  <si>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</si>
  <si>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</si>
  <si>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</si>
  <si>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Providing and fixing G.I. Pipes complete with G.I. fittings and clamps, i/c making good the walls etc. concealed pipe, including painting with anti corrosive bitumastic paint, cutting chases and making good the wall :</t>
  </si>
  <si>
    <t>Providing and fixing uplasticised PVC connection pipe with brass unions :</t>
  </si>
  <si>
    <t>45 cm length</t>
  </si>
  <si>
    <t>Providing and fixing C.P. brass bib cock of approved quality conforming to IS:8931 :</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</si>
  <si>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</si>
  <si>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</si>
  <si>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</si>
  <si>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</si>
  <si>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</si>
  <si>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</si>
  <si>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</si>
  <si>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</si>
  <si>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</si>
  <si>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</si>
  <si>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</si>
  <si>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</si>
  <si>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</si>
  <si>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edging 7cm wide 11.4 cm deep to plinth protection with common burnt clay F.P.S. (non modular) bricks of class designation 7.5 including grouting with cement mortar 1:4 (1 cement : 4 fine sand).</t>
  </si>
  <si>
    <t>250x16 mm</t>
  </si>
  <si>
    <t>200x10 mm</t>
  </si>
  <si>
    <t>150x10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</si>
  <si>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</si>
  <si>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</si>
  <si>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</si>
  <si>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</si>
  <si>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</si>
  <si>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</si>
  <si>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</si>
  <si>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</si>
  <si>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Renewing glass panes, with wooden fillets wherever necessary:</t>
  </si>
  <si>
    <t xml:space="preserve">Nominal concrete 1:3:6 or Richer mix (i/c </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</si>
  <si>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</si>
  <si>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</si>
  <si>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</si>
  <si>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Sand cast iron S&amp;S pipe as per IS: 1729</t>
  </si>
  <si>
    <t>Providing and fixing bend of required degree with access door, insertion rubber washer 3 mm thick, bolts and nuts complete.</t>
  </si>
  <si>
    <t>Sand cast iron S&amp;S as per IS - 1729</t>
  </si>
  <si>
    <t>Providing and fixing single equal plain junction of required degree :</t>
  </si>
  <si>
    <t>Sand Cast Iron S&amp;S as per IS: 1729</t>
  </si>
  <si>
    <t>Sand Cast Iron S&amp;S as per IS- 1729</t>
  </si>
  <si>
    <t>Providing and fixing G.I. Union in G.I. pipe including cutting and threading the pipe and making long screws etc. complete (New work)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</si>
  <si>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</si>
  <si>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</si>
  <si>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</si>
  <si>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</si>
  <si>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</si>
  <si>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</si>
  <si>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"Providing and fixing gun metal gate valve with C.I. wheel of approved quality (screwed end) :    (a) 15mm nominal bore.</t>
  </si>
  <si>
    <t>"Providing and fixing C.P waste 40 mm nominal bore for china sink or wash basin (L&amp;K) make.</t>
  </si>
  <si>
    <t xml:space="preserve">Providing and fixing aluminum door seal in door i/c necessary screw etc complete.
</t>
  </si>
  <si>
    <t xml:space="preserve">Providing and fixing fly proof stainless steel grade 304 wire gauge, to windows and clerestory windows using wire gauge with average width of aperture 1.4 mm in both directions with wire of dia. 0.50 mm all complete.12 x12 mm beading </t>
  </si>
  <si>
    <t>Name of Work: Setting right of vacant house no 340.</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</si>
  <si>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</si>
  <si>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</si>
  <si>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</si>
  <si>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</si>
  <si>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</si>
  <si>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</si>
  <si>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</si>
  <si>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</si>
  <si>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</si>
  <si>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</si>
  <si>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</si>
  <si>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</si>
  <si>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</si>
  <si>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</si>
  <si>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</si>
  <si>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</si>
  <si>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</si>
  <si>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</si>
  <si>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</si>
  <si>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</si>
  <si>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</si>
  <si>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</si>
  <si>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</si>
  <si>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</si>
  <si>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</si>
  <si>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</si>
  <si>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</si>
  <si>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</si>
  <si>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</si>
  <si>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</si>
  <si>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</si>
  <si>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</si>
  <si>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</si>
  <si>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</si>
  <si>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</si>
  <si>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</si>
  <si>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</si>
  <si>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</si>
  <si>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</si>
  <si>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</si>
  <si>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</si>
  <si>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</si>
  <si>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</si>
  <si>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</si>
  <si>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</si>
  <si>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</si>
  <si>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</si>
  <si>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</si>
  <si>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</si>
  <si>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</si>
  <si>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</si>
  <si>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</si>
  <si>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</si>
  <si>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</si>
  <si>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</si>
  <si>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Contract No:   01/C/D2/2022-23/01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</si>
</sst>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3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53"/>
  <sheetViews>
    <sheetView showGridLines="0" zoomScale="85" zoomScaleNormal="85" zoomScalePageLayoutView="0" workbookViewId="0" topLeftCell="A1">
      <selection activeCell="B15" sqref="B15"/>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70</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267</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323</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8.5" customHeight="1">
      <c r="A8" s="11" t="s">
        <v>50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174</v>
      </c>
      <c r="C13" s="39" t="s">
        <v>55</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22">
        <v>1</v>
      </c>
      <c r="IB13" s="22" t="s">
        <v>174</v>
      </c>
      <c r="IC13" s="22" t="s">
        <v>55</v>
      </c>
      <c r="IE13" s="23"/>
      <c r="IF13" s="23" t="s">
        <v>34</v>
      </c>
      <c r="IG13" s="23" t="s">
        <v>35</v>
      </c>
      <c r="IH13" s="23">
        <v>10</v>
      </c>
      <c r="II13" s="23" t="s">
        <v>36</v>
      </c>
    </row>
    <row r="14" spans="1:243" s="22" customFormat="1" ht="32.25" customHeight="1">
      <c r="A14" s="66">
        <v>1.01</v>
      </c>
      <c r="B14" s="71" t="s">
        <v>175</v>
      </c>
      <c r="C14" s="39" t="s">
        <v>56</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175</v>
      </c>
      <c r="IC14" s="22" t="s">
        <v>56</v>
      </c>
      <c r="IE14" s="23"/>
      <c r="IF14" s="23" t="s">
        <v>40</v>
      </c>
      <c r="IG14" s="23" t="s">
        <v>35</v>
      </c>
      <c r="IH14" s="23">
        <v>123.223</v>
      </c>
      <c r="II14" s="23" t="s">
        <v>37</v>
      </c>
    </row>
    <row r="15" spans="1:243" s="22" customFormat="1" ht="28.5">
      <c r="A15" s="66">
        <v>1.02</v>
      </c>
      <c r="B15" s="67" t="s">
        <v>176</v>
      </c>
      <c r="C15" s="39" t="s">
        <v>57</v>
      </c>
      <c r="D15" s="68">
        <v>2.26</v>
      </c>
      <c r="E15" s="69" t="s">
        <v>64</v>
      </c>
      <c r="F15" s="70">
        <v>130.32</v>
      </c>
      <c r="G15" s="40"/>
      <c r="H15" s="24"/>
      <c r="I15" s="47" t="s">
        <v>38</v>
      </c>
      <c r="J15" s="48">
        <f aca="true" t="shared" si="0" ref="J15:J73">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295</v>
      </c>
      <c r="BB15" s="60">
        <f>BA15+SUM(N15:AZ15)</f>
        <v>295</v>
      </c>
      <c r="BC15" s="56" t="str">
        <f>SpellNumber(L15,BB15)</f>
        <v>INR  Two Hundred &amp; Ninety Five  Only</v>
      </c>
      <c r="IA15" s="22">
        <v>1.02</v>
      </c>
      <c r="IB15" s="22" t="s">
        <v>176</v>
      </c>
      <c r="IC15" s="22" t="s">
        <v>57</v>
      </c>
      <c r="ID15" s="22">
        <v>2.26</v>
      </c>
      <c r="IE15" s="23" t="s">
        <v>64</v>
      </c>
      <c r="IF15" s="23" t="s">
        <v>41</v>
      </c>
      <c r="IG15" s="23" t="s">
        <v>42</v>
      </c>
      <c r="IH15" s="23">
        <v>213</v>
      </c>
      <c r="II15" s="23" t="s">
        <v>37</v>
      </c>
    </row>
    <row r="16" spans="1:243" s="22" customFormat="1" ht="15.75">
      <c r="A16" s="66">
        <v>2</v>
      </c>
      <c r="B16" s="67" t="s">
        <v>177</v>
      </c>
      <c r="C16" s="39" t="s">
        <v>100</v>
      </c>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IA16" s="22">
        <v>2</v>
      </c>
      <c r="IB16" s="22" t="s">
        <v>177</v>
      </c>
      <c r="IC16" s="22" t="s">
        <v>100</v>
      </c>
      <c r="IE16" s="23"/>
      <c r="IF16" s="23"/>
      <c r="IG16" s="23"/>
      <c r="IH16" s="23"/>
      <c r="II16" s="23"/>
    </row>
    <row r="17" spans="1:243" s="22" customFormat="1" ht="71.25">
      <c r="A17" s="66">
        <v>2.01</v>
      </c>
      <c r="B17" s="67" t="s">
        <v>178</v>
      </c>
      <c r="C17" s="39" t="s">
        <v>58</v>
      </c>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A17" s="22">
        <v>2.01</v>
      </c>
      <c r="IB17" s="22" t="s">
        <v>178</v>
      </c>
      <c r="IC17" s="22" t="s">
        <v>58</v>
      </c>
      <c r="IE17" s="23"/>
      <c r="IF17" s="23"/>
      <c r="IG17" s="23"/>
      <c r="IH17" s="23"/>
      <c r="II17" s="23"/>
    </row>
    <row r="18" spans="1:243" s="22" customFormat="1" ht="71.25">
      <c r="A18" s="66">
        <v>2.02</v>
      </c>
      <c r="B18" s="67" t="s">
        <v>179</v>
      </c>
      <c r="C18" s="39" t="s">
        <v>101</v>
      </c>
      <c r="D18" s="68">
        <v>0.31</v>
      </c>
      <c r="E18" s="69" t="s">
        <v>64</v>
      </c>
      <c r="F18" s="70">
        <v>5952.3</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1845</v>
      </c>
      <c r="BB18" s="60">
        <f>BA18+SUM(N18:AZ18)</f>
        <v>1845</v>
      </c>
      <c r="BC18" s="56" t="str">
        <f>SpellNumber(L18,BB18)</f>
        <v>INR  One Thousand Eight Hundred &amp; Forty Five  Only</v>
      </c>
      <c r="IA18" s="22">
        <v>2.02</v>
      </c>
      <c r="IB18" s="22" t="s">
        <v>179</v>
      </c>
      <c r="IC18" s="22" t="s">
        <v>101</v>
      </c>
      <c r="ID18" s="22">
        <v>0.31</v>
      </c>
      <c r="IE18" s="23" t="s">
        <v>64</v>
      </c>
      <c r="IF18" s="23"/>
      <c r="IG18" s="23"/>
      <c r="IH18" s="23"/>
      <c r="II18" s="23"/>
    </row>
    <row r="19" spans="1:243" s="22" customFormat="1" ht="160.5" customHeight="1">
      <c r="A19" s="66">
        <v>2.03</v>
      </c>
      <c r="B19" s="67" t="s">
        <v>232</v>
      </c>
      <c r="C19" s="39" t="s">
        <v>102</v>
      </c>
      <c r="D19" s="68">
        <v>0.9</v>
      </c>
      <c r="E19" s="69" t="s">
        <v>52</v>
      </c>
      <c r="F19" s="70">
        <v>538.4</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9"/>
      <c r="BA19" s="42">
        <f>ROUND(total_amount_ba($B$2,$D$2,D19,F19,J19,K19,M19),0)</f>
        <v>485</v>
      </c>
      <c r="BB19" s="60">
        <f>BA19+SUM(N19:AZ19)</f>
        <v>485</v>
      </c>
      <c r="BC19" s="56" t="str">
        <f>SpellNumber(L19,BB19)</f>
        <v>INR  Four Hundred &amp; Eighty Five  Only</v>
      </c>
      <c r="IA19" s="22">
        <v>2.03</v>
      </c>
      <c r="IB19" s="22" t="s">
        <v>232</v>
      </c>
      <c r="IC19" s="22" t="s">
        <v>102</v>
      </c>
      <c r="ID19" s="22">
        <v>0.9</v>
      </c>
      <c r="IE19" s="23" t="s">
        <v>52</v>
      </c>
      <c r="IF19" s="23"/>
      <c r="IG19" s="23"/>
      <c r="IH19" s="23"/>
      <c r="II19" s="23"/>
    </row>
    <row r="20" spans="1:243" s="22" customFormat="1" ht="21.75" customHeight="1">
      <c r="A20" s="66">
        <v>3</v>
      </c>
      <c r="B20" s="67" t="s">
        <v>68</v>
      </c>
      <c r="C20" s="39" t="s">
        <v>59</v>
      </c>
      <c r="D20" s="74"/>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6"/>
      <c r="IA20" s="22">
        <v>3</v>
      </c>
      <c r="IB20" s="22" t="s">
        <v>68</v>
      </c>
      <c r="IC20" s="22" t="s">
        <v>59</v>
      </c>
      <c r="IE20" s="23"/>
      <c r="IF20" s="23" t="s">
        <v>34</v>
      </c>
      <c r="IG20" s="23" t="s">
        <v>43</v>
      </c>
      <c r="IH20" s="23">
        <v>10</v>
      </c>
      <c r="II20" s="23" t="s">
        <v>37</v>
      </c>
    </row>
    <row r="21" spans="1:243" s="22" customFormat="1" ht="60.75" customHeight="1">
      <c r="A21" s="66">
        <v>3.01</v>
      </c>
      <c r="B21" s="67" t="s">
        <v>180</v>
      </c>
      <c r="C21" s="39" t="s">
        <v>103</v>
      </c>
      <c r="D21" s="74"/>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6"/>
      <c r="IA21" s="22">
        <v>3.01</v>
      </c>
      <c r="IB21" s="22" t="s">
        <v>180</v>
      </c>
      <c r="IC21" s="22" t="s">
        <v>103</v>
      </c>
      <c r="IE21" s="23"/>
      <c r="IF21" s="23"/>
      <c r="IG21" s="23"/>
      <c r="IH21" s="23"/>
      <c r="II21" s="23"/>
    </row>
    <row r="22" spans="1:243" s="22" customFormat="1" ht="28.5">
      <c r="A22" s="66">
        <v>3.02</v>
      </c>
      <c r="B22" s="67" t="s">
        <v>181</v>
      </c>
      <c r="C22" s="39" t="s">
        <v>60</v>
      </c>
      <c r="D22" s="68">
        <v>0.42</v>
      </c>
      <c r="E22" s="69" t="s">
        <v>64</v>
      </c>
      <c r="F22" s="70">
        <v>6655.37</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ROUND(total_amount_ba($B$2,$D$2,D22,F22,J22,K22,M22),0)</f>
        <v>2795</v>
      </c>
      <c r="BB22" s="60">
        <f>BA22+SUM(N22:AZ22)</f>
        <v>2795</v>
      </c>
      <c r="BC22" s="56" t="str">
        <f>SpellNumber(L22,BB22)</f>
        <v>INR  Two Thousand Seven Hundred &amp; Ninety Five  Only</v>
      </c>
      <c r="IA22" s="22">
        <v>3.02</v>
      </c>
      <c r="IB22" s="22" t="s">
        <v>181</v>
      </c>
      <c r="IC22" s="22" t="s">
        <v>60</v>
      </c>
      <c r="ID22" s="22">
        <v>0.42</v>
      </c>
      <c r="IE22" s="23" t="s">
        <v>64</v>
      </c>
      <c r="IF22" s="23" t="s">
        <v>40</v>
      </c>
      <c r="IG22" s="23" t="s">
        <v>35</v>
      </c>
      <c r="IH22" s="23">
        <v>123.223</v>
      </c>
      <c r="II22" s="23" t="s">
        <v>37</v>
      </c>
    </row>
    <row r="23" spans="1:243" s="22" customFormat="1" ht="76.5" customHeight="1">
      <c r="A23" s="66">
        <v>3.03</v>
      </c>
      <c r="B23" s="67" t="s">
        <v>233</v>
      </c>
      <c r="C23" s="39" t="s">
        <v>104</v>
      </c>
      <c r="D23" s="68">
        <v>1</v>
      </c>
      <c r="E23" s="69" t="s">
        <v>69</v>
      </c>
      <c r="F23" s="70">
        <v>45.59</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ROUND(total_amount_ba($B$2,$D$2,D23,F23,J23,K23,M23),0)</f>
        <v>46</v>
      </c>
      <c r="BB23" s="60">
        <f>BA23+SUM(N23:AZ23)</f>
        <v>46</v>
      </c>
      <c r="BC23" s="56" t="str">
        <f>SpellNumber(L23,BB23)</f>
        <v>INR  Forty Six Only</v>
      </c>
      <c r="IA23" s="22">
        <v>3.03</v>
      </c>
      <c r="IB23" s="22" t="s">
        <v>233</v>
      </c>
      <c r="IC23" s="22" t="s">
        <v>104</v>
      </c>
      <c r="ID23" s="22">
        <v>1</v>
      </c>
      <c r="IE23" s="23" t="s">
        <v>69</v>
      </c>
      <c r="IF23" s="23" t="s">
        <v>44</v>
      </c>
      <c r="IG23" s="23" t="s">
        <v>45</v>
      </c>
      <c r="IH23" s="23">
        <v>10</v>
      </c>
      <c r="II23" s="23" t="s">
        <v>37</v>
      </c>
    </row>
    <row r="24" spans="1:243" s="22" customFormat="1" ht="15.75">
      <c r="A24" s="66">
        <v>4</v>
      </c>
      <c r="B24" s="67" t="s">
        <v>71</v>
      </c>
      <c r="C24" s="39" t="s">
        <v>105</v>
      </c>
      <c r="D24" s="74"/>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6"/>
      <c r="IA24" s="22">
        <v>4</v>
      </c>
      <c r="IB24" s="22" t="s">
        <v>71</v>
      </c>
      <c r="IC24" s="22" t="s">
        <v>105</v>
      </c>
      <c r="IE24" s="23"/>
      <c r="IF24" s="23"/>
      <c r="IG24" s="23"/>
      <c r="IH24" s="23"/>
      <c r="II24" s="23"/>
    </row>
    <row r="25" spans="1:243" s="22" customFormat="1" ht="99.75">
      <c r="A25" s="66">
        <v>4.01</v>
      </c>
      <c r="B25" s="67" t="s">
        <v>74</v>
      </c>
      <c r="C25" s="39" t="s">
        <v>106</v>
      </c>
      <c r="D25" s="74"/>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6"/>
      <c r="IA25" s="22">
        <v>4.01</v>
      </c>
      <c r="IB25" s="22" t="s">
        <v>74</v>
      </c>
      <c r="IC25" s="22" t="s">
        <v>106</v>
      </c>
      <c r="IE25" s="23"/>
      <c r="IF25" s="23" t="s">
        <v>41</v>
      </c>
      <c r="IG25" s="23" t="s">
        <v>42</v>
      </c>
      <c r="IH25" s="23">
        <v>213</v>
      </c>
      <c r="II25" s="23" t="s">
        <v>37</v>
      </c>
    </row>
    <row r="26" spans="1:243" s="22" customFormat="1" ht="15.75">
      <c r="A26" s="66">
        <v>4.02</v>
      </c>
      <c r="B26" s="67" t="s">
        <v>234</v>
      </c>
      <c r="C26" s="39" t="s">
        <v>107</v>
      </c>
      <c r="D26" s="68">
        <v>1</v>
      </c>
      <c r="E26" s="69" t="s">
        <v>65</v>
      </c>
      <c r="F26" s="70">
        <v>203.15</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9"/>
      <c r="BA26" s="42">
        <f>ROUND(total_amount_ba($B$2,$D$2,D26,F26,J26,K26,M26),0)</f>
        <v>203</v>
      </c>
      <c r="BB26" s="60">
        <f>BA26+SUM(N26:AZ26)</f>
        <v>203</v>
      </c>
      <c r="BC26" s="56" t="str">
        <f>SpellNumber(L26,BB26)</f>
        <v>INR  Two Hundred &amp; Three  Only</v>
      </c>
      <c r="IA26" s="22">
        <v>4.02</v>
      </c>
      <c r="IB26" s="22" t="s">
        <v>234</v>
      </c>
      <c r="IC26" s="22" t="s">
        <v>107</v>
      </c>
      <c r="ID26" s="22">
        <v>1</v>
      </c>
      <c r="IE26" s="23" t="s">
        <v>65</v>
      </c>
      <c r="IF26" s="23"/>
      <c r="IG26" s="23"/>
      <c r="IH26" s="23"/>
      <c r="II26" s="23"/>
    </row>
    <row r="27" spans="1:243" s="22" customFormat="1" ht="85.5">
      <c r="A27" s="66">
        <v>4.03</v>
      </c>
      <c r="B27" s="67" t="s">
        <v>75</v>
      </c>
      <c r="C27" s="39" t="s">
        <v>108</v>
      </c>
      <c r="D27" s="74"/>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6"/>
      <c r="IA27" s="22">
        <v>4.03</v>
      </c>
      <c r="IB27" s="22" t="s">
        <v>75</v>
      </c>
      <c r="IC27" s="22" t="s">
        <v>108</v>
      </c>
      <c r="IE27" s="23"/>
      <c r="IF27" s="23"/>
      <c r="IG27" s="23"/>
      <c r="IH27" s="23"/>
      <c r="II27" s="23"/>
    </row>
    <row r="28" spans="1:243" s="22" customFormat="1" ht="15.75">
      <c r="A28" s="66">
        <v>4.04</v>
      </c>
      <c r="B28" s="67" t="s">
        <v>235</v>
      </c>
      <c r="C28" s="39" t="s">
        <v>109</v>
      </c>
      <c r="D28" s="68">
        <v>1</v>
      </c>
      <c r="E28" s="69" t="s">
        <v>65</v>
      </c>
      <c r="F28" s="70">
        <v>78.91</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ROUND(total_amount_ba($B$2,$D$2,D28,F28,J28,K28,M28),0)</f>
        <v>79</v>
      </c>
      <c r="BB28" s="60">
        <f>BA28+SUM(N28:AZ28)</f>
        <v>79</v>
      </c>
      <c r="BC28" s="56" t="str">
        <f>SpellNumber(L28,BB28)</f>
        <v>INR  Seventy Nine Only</v>
      </c>
      <c r="IA28" s="22">
        <v>4.04</v>
      </c>
      <c r="IB28" s="22" t="s">
        <v>235</v>
      </c>
      <c r="IC28" s="22" t="s">
        <v>109</v>
      </c>
      <c r="ID28" s="22">
        <v>1</v>
      </c>
      <c r="IE28" s="23" t="s">
        <v>65</v>
      </c>
      <c r="IF28" s="23"/>
      <c r="IG28" s="23"/>
      <c r="IH28" s="23"/>
      <c r="II28" s="23"/>
    </row>
    <row r="29" spans="1:243" s="22" customFormat="1" ht="28.5">
      <c r="A29" s="66">
        <v>4.05</v>
      </c>
      <c r="B29" s="67" t="s">
        <v>236</v>
      </c>
      <c r="C29" s="39" t="s">
        <v>110</v>
      </c>
      <c r="D29" s="68">
        <v>2</v>
      </c>
      <c r="E29" s="69" t="s">
        <v>65</v>
      </c>
      <c r="F29" s="70">
        <v>65.76</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ROUND(total_amount_ba($B$2,$D$2,D29,F29,J29,K29,M29),0)</f>
        <v>132</v>
      </c>
      <c r="BB29" s="60">
        <f>BA29+SUM(N29:AZ29)</f>
        <v>132</v>
      </c>
      <c r="BC29" s="56" t="str">
        <f>SpellNumber(L29,BB29)</f>
        <v>INR  One Hundred &amp; Thirty Two  Only</v>
      </c>
      <c r="IA29" s="22">
        <v>4.05</v>
      </c>
      <c r="IB29" s="22" t="s">
        <v>236</v>
      </c>
      <c r="IC29" s="22" t="s">
        <v>110</v>
      </c>
      <c r="ID29" s="22">
        <v>2</v>
      </c>
      <c r="IE29" s="23" t="s">
        <v>65</v>
      </c>
      <c r="IF29" s="23"/>
      <c r="IG29" s="23"/>
      <c r="IH29" s="23"/>
      <c r="II29" s="23"/>
    </row>
    <row r="30" spans="1:243" s="22" customFormat="1" ht="15.75">
      <c r="A30" s="66">
        <v>4.06</v>
      </c>
      <c r="B30" s="67" t="s">
        <v>183</v>
      </c>
      <c r="C30" s="39" t="s">
        <v>61</v>
      </c>
      <c r="D30" s="68">
        <v>2</v>
      </c>
      <c r="E30" s="69" t="s">
        <v>65</v>
      </c>
      <c r="F30" s="70">
        <v>50.98</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ROUND(total_amount_ba($B$2,$D$2,D30,F30,J30,K30,M30),0)</f>
        <v>102</v>
      </c>
      <c r="BB30" s="60">
        <f>BA30+SUM(N30:AZ30)</f>
        <v>102</v>
      </c>
      <c r="BC30" s="56" t="str">
        <f>SpellNumber(L30,BB30)</f>
        <v>INR  One Hundred &amp; Two  Only</v>
      </c>
      <c r="IA30" s="22">
        <v>4.06</v>
      </c>
      <c r="IB30" s="22" t="s">
        <v>183</v>
      </c>
      <c r="IC30" s="22" t="s">
        <v>61</v>
      </c>
      <c r="ID30" s="22">
        <v>2</v>
      </c>
      <c r="IE30" s="23" t="s">
        <v>65</v>
      </c>
      <c r="IF30" s="23"/>
      <c r="IG30" s="23"/>
      <c r="IH30" s="23"/>
      <c r="II30" s="23"/>
    </row>
    <row r="31" spans="1:243" s="22" customFormat="1" ht="99.75">
      <c r="A31" s="66">
        <v>4.07</v>
      </c>
      <c r="B31" s="67" t="s">
        <v>76</v>
      </c>
      <c r="C31" s="39" t="s">
        <v>111</v>
      </c>
      <c r="D31" s="74"/>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6"/>
      <c r="IA31" s="22">
        <v>4.07</v>
      </c>
      <c r="IB31" s="22" t="s">
        <v>76</v>
      </c>
      <c r="IC31" s="22" t="s">
        <v>111</v>
      </c>
      <c r="IE31" s="23"/>
      <c r="IF31" s="23"/>
      <c r="IG31" s="23"/>
      <c r="IH31" s="23"/>
      <c r="II31" s="23"/>
    </row>
    <row r="32" spans="1:243" s="22" customFormat="1" ht="15.75">
      <c r="A32" s="66">
        <v>4.08</v>
      </c>
      <c r="B32" s="67" t="s">
        <v>184</v>
      </c>
      <c r="C32" s="39" t="s">
        <v>112</v>
      </c>
      <c r="D32" s="68">
        <v>1</v>
      </c>
      <c r="E32" s="69" t="s">
        <v>65</v>
      </c>
      <c r="F32" s="70">
        <v>46.33</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 aca="true" t="shared" si="1" ref="BA32:BA60">ROUND(total_amount_ba($B$2,$D$2,D32,F32,J32,K32,M32),0)</f>
        <v>46</v>
      </c>
      <c r="BB32" s="60">
        <f aca="true" t="shared" si="2" ref="BB32:BB60">BA32+SUM(N32:AZ32)</f>
        <v>46</v>
      </c>
      <c r="BC32" s="56" t="str">
        <f aca="true" t="shared" si="3" ref="BC32:BC60">SpellNumber(L32,BB32)</f>
        <v>INR  Forty Six Only</v>
      </c>
      <c r="IA32" s="22">
        <v>4.08</v>
      </c>
      <c r="IB32" s="22" t="s">
        <v>184</v>
      </c>
      <c r="IC32" s="22" t="s">
        <v>112</v>
      </c>
      <c r="ID32" s="22">
        <v>1</v>
      </c>
      <c r="IE32" s="23" t="s">
        <v>65</v>
      </c>
      <c r="IF32" s="23"/>
      <c r="IG32" s="23"/>
      <c r="IH32" s="23"/>
      <c r="II32" s="23"/>
    </row>
    <row r="33" spans="1:243" s="22" customFormat="1" ht="99.75">
      <c r="A33" s="66">
        <v>4.09</v>
      </c>
      <c r="B33" s="67" t="s">
        <v>77</v>
      </c>
      <c r="C33" s="39" t="s">
        <v>113</v>
      </c>
      <c r="D33" s="74"/>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6"/>
      <c r="IA33" s="22">
        <v>4.09</v>
      </c>
      <c r="IB33" s="22" t="s">
        <v>77</v>
      </c>
      <c r="IC33" s="22" t="s">
        <v>113</v>
      </c>
      <c r="IE33" s="23"/>
      <c r="IF33" s="23"/>
      <c r="IG33" s="23"/>
      <c r="IH33" s="23"/>
      <c r="II33" s="23"/>
    </row>
    <row r="34" spans="1:243" s="22" customFormat="1" ht="24.75" customHeight="1">
      <c r="A34" s="70">
        <v>4.1</v>
      </c>
      <c r="B34" s="67" t="s">
        <v>78</v>
      </c>
      <c r="C34" s="39" t="s">
        <v>114</v>
      </c>
      <c r="D34" s="68">
        <v>10</v>
      </c>
      <c r="E34" s="69" t="s">
        <v>65</v>
      </c>
      <c r="F34" s="70">
        <v>54.4</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 t="shared" si="1"/>
        <v>544</v>
      </c>
      <c r="BB34" s="60">
        <f t="shared" si="2"/>
        <v>544</v>
      </c>
      <c r="BC34" s="56" t="str">
        <f t="shared" si="3"/>
        <v>INR  Five Hundred &amp; Forty Four  Only</v>
      </c>
      <c r="IA34" s="22">
        <v>4.1</v>
      </c>
      <c r="IB34" s="22" t="s">
        <v>78</v>
      </c>
      <c r="IC34" s="22" t="s">
        <v>114</v>
      </c>
      <c r="ID34" s="22">
        <v>10</v>
      </c>
      <c r="IE34" s="23" t="s">
        <v>65</v>
      </c>
      <c r="IF34" s="23"/>
      <c r="IG34" s="23"/>
      <c r="IH34" s="23"/>
      <c r="II34" s="23"/>
    </row>
    <row r="35" spans="1:243" s="22" customFormat="1" ht="88.5" customHeight="1">
      <c r="A35" s="66">
        <v>4.11</v>
      </c>
      <c r="B35" s="67" t="s">
        <v>185</v>
      </c>
      <c r="C35" s="39" t="s">
        <v>115</v>
      </c>
      <c r="D35" s="74"/>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6"/>
      <c r="IA35" s="22">
        <v>4.11</v>
      </c>
      <c r="IB35" s="22" t="s">
        <v>185</v>
      </c>
      <c r="IC35" s="22" t="s">
        <v>115</v>
      </c>
      <c r="IE35" s="23"/>
      <c r="IF35" s="23"/>
      <c r="IG35" s="23"/>
      <c r="IH35" s="23"/>
      <c r="II35" s="23"/>
    </row>
    <row r="36" spans="1:243" s="22" customFormat="1" ht="21" customHeight="1">
      <c r="A36" s="66">
        <v>4.12</v>
      </c>
      <c r="B36" s="67" t="s">
        <v>186</v>
      </c>
      <c r="C36" s="39" t="s">
        <v>116</v>
      </c>
      <c r="D36" s="74"/>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6"/>
      <c r="IA36" s="22">
        <v>4.12</v>
      </c>
      <c r="IB36" s="22" t="s">
        <v>186</v>
      </c>
      <c r="IC36" s="22" t="s">
        <v>116</v>
      </c>
      <c r="IE36" s="23"/>
      <c r="IF36" s="23"/>
      <c r="IG36" s="23"/>
      <c r="IH36" s="23"/>
      <c r="II36" s="23"/>
    </row>
    <row r="37" spans="1:243" s="22" customFormat="1" ht="28.5">
      <c r="A37" s="66">
        <v>4.13</v>
      </c>
      <c r="B37" s="67" t="s">
        <v>187</v>
      </c>
      <c r="C37" s="39" t="s">
        <v>62</v>
      </c>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6"/>
      <c r="IA37" s="22">
        <v>4.13</v>
      </c>
      <c r="IB37" s="22" t="s">
        <v>187</v>
      </c>
      <c r="IC37" s="22" t="s">
        <v>62</v>
      </c>
      <c r="IE37" s="23"/>
      <c r="IF37" s="23"/>
      <c r="IG37" s="23"/>
      <c r="IH37" s="23"/>
      <c r="II37" s="23"/>
    </row>
    <row r="38" spans="1:243" s="22" customFormat="1" ht="28.5">
      <c r="A38" s="66">
        <v>4.14</v>
      </c>
      <c r="B38" s="67" t="s">
        <v>182</v>
      </c>
      <c r="C38" s="39" t="s">
        <v>63</v>
      </c>
      <c r="D38" s="68">
        <v>0.29</v>
      </c>
      <c r="E38" s="69" t="s">
        <v>52</v>
      </c>
      <c r="F38" s="70">
        <v>3816.04</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 t="shared" si="1"/>
        <v>1107</v>
      </c>
      <c r="BB38" s="60">
        <f t="shared" si="2"/>
        <v>1107</v>
      </c>
      <c r="BC38" s="56" t="str">
        <f t="shared" si="3"/>
        <v>INR  One Thousand One Hundred &amp; Seven  Only</v>
      </c>
      <c r="IA38" s="22">
        <v>4.14</v>
      </c>
      <c r="IB38" s="22" t="s">
        <v>182</v>
      </c>
      <c r="IC38" s="22" t="s">
        <v>63</v>
      </c>
      <c r="ID38" s="22">
        <v>0.29</v>
      </c>
      <c r="IE38" s="23" t="s">
        <v>52</v>
      </c>
      <c r="IF38" s="23"/>
      <c r="IG38" s="23"/>
      <c r="IH38" s="23"/>
      <c r="II38" s="23"/>
    </row>
    <row r="39" spans="1:243" s="22" customFormat="1" ht="15.75">
      <c r="A39" s="66">
        <v>5</v>
      </c>
      <c r="B39" s="67" t="s">
        <v>188</v>
      </c>
      <c r="C39" s="39" t="s">
        <v>117</v>
      </c>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6"/>
      <c r="IA39" s="22">
        <v>5</v>
      </c>
      <c r="IB39" s="22" t="s">
        <v>188</v>
      </c>
      <c r="IC39" s="22" t="s">
        <v>117</v>
      </c>
      <c r="IE39" s="23"/>
      <c r="IF39" s="23"/>
      <c r="IG39" s="23"/>
      <c r="IH39" s="23"/>
      <c r="II39" s="23"/>
    </row>
    <row r="40" spans="1:243" s="22" customFormat="1" ht="270.75">
      <c r="A40" s="66">
        <v>5.01</v>
      </c>
      <c r="B40" s="67" t="s">
        <v>237</v>
      </c>
      <c r="C40" s="39" t="s">
        <v>118</v>
      </c>
      <c r="D40" s="68">
        <v>3.6</v>
      </c>
      <c r="E40" s="69" t="s">
        <v>66</v>
      </c>
      <c r="F40" s="70">
        <v>504.55</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 t="shared" si="1"/>
        <v>1816</v>
      </c>
      <c r="BB40" s="60">
        <f t="shared" si="2"/>
        <v>1816</v>
      </c>
      <c r="BC40" s="56" t="str">
        <f t="shared" si="3"/>
        <v>INR  One Thousand Eight Hundred &amp; Sixteen  Only</v>
      </c>
      <c r="IA40" s="22">
        <v>5.01</v>
      </c>
      <c r="IB40" s="22" t="s">
        <v>237</v>
      </c>
      <c r="IC40" s="22" t="s">
        <v>118</v>
      </c>
      <c r="ID40" s="22">
        <v>3.6</v>
      </c>
      <c r="IE40" s="23" t="s">
        <v>66</v>
      </c>
      <c r="IF40" s="23"/>
      <c r="IG40" s="23"/>
      <c r="IH40" s="23"/>
      <c r="II40" s="23"/>
    </row>
    <row r="41" spans="1:243" s="22" customFormat="1" ht="19.5" customHeight="1">
      <c r="A41" s="70">
        <v>6</v>
      </c>
      <c r="B41" s="67" t="s">
        <v>189</v>
      </c>
      <c r="C41" s="39" t="s">
        <v>119</v>
      </c>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6"/>
      <c r="IA41" s="22">
        <v>6</v>
      </c>
      <c r="IB41" s="22" t="s">
        <v>189</v>
      </c>
      <c r="IC41" s="22" t="s">
        <v>119</v>
      </c>
      <c r="IE41" s="23"/>
      <c r="IF41" s="23"/>
      <c r="IG41" s="23"/>
      <c r="IH41" s="23"/>
      <c r="II41" s="23"/>
    </row>
    <row r="42" spans="1:243" s="22" customFormat="1" ht="99.75">
      <c r="A42" s="66">
        <v>6.01</v>
      </c>
      <c r="B42" s="67" t="s">
        <v>238</v>
      </c>
      <c r="C42" s="39" t="s">
        <v>120</v>
      </c>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6"/>
      <c r="IA42" s="22">
        <v>6.01</v>
      </c>
      <c r="IB42" s="22" t="s">
        <v>238</v>
      </c>
      <c r="IC42" s="22" t="s">
        <v>120</v>
      </c>
      <c r="IE42" s="23"/>
      <c r="IF42" s="23"/>
      <c r="IG42" s="23"/>
      <c r="IH42" s="23"/>
      <c r="II42" s="23"/>
    </row>
    <row r="43" spans="1:243" s="22" customFormat="1" ht="28.5">
      <c r="A43" s="66">
        <v>6.02</v>
      </c>
      <c r="B43" s="67" t="s">
        <v>239</v>
      </c>
      <c r="C43" s="39" t="s">
        <v>121</v>
      </c>
      <c r="D43" s="68">
        <v>3</v>
      </c>
      <c r="E43" s="69" t="s">
        <v>52</v>
      </c>
      <c r="F43" s="70">
        <v>436.95</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 t="shared" si="1"/>
        <v>1311</v>
      </c>
      <c r="BB43" s="60">
        <f t="shared" si="2"/>
        <v>1311</v>
      </c>
      <c r="BC43" s="56" t="str">
        <f t="shared" si="3"/>
        <v>INR  One Thousand Three Hundred &amp; Eleven  Only</v>
      </c>
      <c r="IA43" s="22">
        <v>6.02</v>
      </c>
      <c r="IB43" s="22" t="s">
        <v>239</v>
      </c>
      <c r="IC43" s="22" t="s">
        <v>121</v>
      </c>
      <c r="ID43" s="22">
        <v>3</v>
      </c>
      <c r="IE43" s="23" t="s">
        <v>52</v>
      </c>
      <c r="IF43" s="23"/>
      <c r="IG43" s="23"/>
      <c r="IH43" s="23"/>
      <c r="II43" s="23"/>
    </row>
    <row r="44" spans="1:243" s="22" customFormat="1" ht="189.75" customHeight="1">
      <c r="A44" s="66">
        <v>6.03</v>
      </c>
      <c r="B44" s="67" t="s">
        <v>240</v>
      </c>
      <c r="C44" s="39" t="s">
        <v>122</v>
      </c>
      <c r="D44" s="68">
        <v>7.25</v>
      </c>
      <c r="E44" s="69" t="s">
        <v>52</v>
      </c>
      <c r="F44" s="70">
        <v>813.59</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 t="shared" si="1"/>
        <v>5899</v>
      </c>
      <c r="BB44" s="60">
        <f t="shared" si="2"/>
        <v>5899</v>
      </c>
      <c r="BC44" s="56" t="str">
        <f t="shared" si="3"/>
        <v>INR  Five Thousand Eight Hundred &amp; Ninety Nine  Only</v>
      </c>
      <c r="IA44" s="22">
        <v>6.03</v>
      </c>
      <c r="IB44" s="22" t="s">
        <v>240</v>
      </c>
      <c r="IC44" s="22" t="s">
        <v>122</v>
      </c>
      <c r="ID44" s="22">
        <v>7.25</v>
      </c>
      <c r="IE44" s="23" t="s">
        <v>52</v>
      </c>
      <c r="IF44" s="23"/>
      <c r="IG44" s="23"/>
      <c r="IH44" s="23"/>
      <c r="II44" s="23"/>
    </row>
    <row r="45" spans="1:243" s="22" customFormat="1" ht="15.75">
      <c r="A45" s="66">
        <v>7</v>
      </c>
      <c r="B45" s="67" t="s">
        <v>53</v>
      </c>
      <c r="C45" s="39" t="s">
        <v>123</v>
      </c>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6"/>
      <c r="IA45" s="22">
        <v>7</v>
      </c>
      <c r="IB45" s="22" t="s">
        <v>53</v>
      </c>
      <c r="IC45" s="22" t="s">
        <v>123</v>
      </c>
      <c r="IE45" s="23"/>
      <c r="IF45" s="23"/>
      <c r="IG45" s="23"/>
      <c r="IH45" s="23"/>
      <c r="II45" s="23"/>
    </row>
    <row r="46" spans="1:243" s="22" customFormat="1" ht="57">
      <c r="A46" s="66">
        <v>7.01</v>
      </c>
      <c r="B46" s="67" t="s">
        <v>190</v>
      </c>
      <c r="C46" s="39" t="s">
        <v>124</v>
      </c>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6"/>
      <c r="IA46" s="22">
        <v>7.01</v>
      </c>
      <c r="IB46" s="22" t="s">
        <v>190</v>
      </c>
      <c r="IC46" s="22" t="s">
        <v>124</v>
      </c>
      <c r="IE46" s="23"/>
      <c r="IF46" s="23"/>
      <c r="IG46" s="23"/>
      <c r="IH46" s="23"/>
      <c r="II46" s="23"/>
    </row>
    <row r="47" spans="1:243" s="22" customFormat="1" ht="28.5">
      <c r="A47" s="66">
        <v>7.02</v>
      </c>
      <c r="B47" s="67" t="s">
        <v>191</v>
      </c>
      <c r="C47" s="39" t="s">
        <v>125</v>
      </c>
      <c r="D47" s="68">
        <v>8.6</v>
      </c>
      <c r="E47" s="69" t="s">
        <v>52</v>
      </c>
      <c r="F47" s="70">
        <v>323.8</v>
      </c>
      <c r="G47" s="40"/>
      <c r="H47" s="24"/>
      <c r="I47" s="47" t="s">
        <v>38</v>
      </c>
      <c r="J47" s="48">
        <f t="shared" si="0"/>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 t="shared" si="1"/>
        <v>2785</v>
      </c>
      <c r="BB47" s="60">
        <f t="shared" si="2"/>
        <v>2785</v>
      </c>
      <c r="BC47" s="56" t="str">
        <f t="shared" si="3"/>
        <v>INR  Two Thousand Seven Hundred &amp; Eighty Five  Only</v>
      </c>
      <c r="IA47" s="22">
        <v>7.02</v>
      </c>
      <c r="IB47" s="22" t="s">
        <v>191</v>
      </c>
      <c r="IC47" s="22" t="s">
        <v>125</v>
      </c>
      <c r="ID47" s="22">
        <v>8.6</v>
      </c>
      <c r="IE47" s="23" t="s">
        <v>52</v>
      </c>
      <c r="IF47" s="23"/>
      <c r="IG47" s="23"/>
      <c r="IH47" s="23"/>
      <c r="II47" s="23"/>
    </row>
    <row r="48" spans="1:243" s="22" customFormat="1" ht="85.5">
      <c r="A48" s="66">
        <v>7.03</v>
      </c>
      <c r="B48" s="67" t="s">
        <v>79</v>
      </c>
      <c r="C48" s="39" t="s">
        <v>126</v>
      </c>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6"/>
      <c r="IA48" s="22">
        <v>7.03</v>
      </c>
      <c r="IB48" s="22" t="s">
        <v>79</v>
      </c>
      <c r="IC48" s="22" t="s">
        <v>126</v>
      </c>
      <c r="IE48" s="23"/>
      <c r="IF48" s="23"/>
      <c r="IG48" s="23"/>
      <c r="IH48" s="23"/>
      <c r="II48" s="23"/>
    </row>
    <row r="49" spans="1:243" s="22" customFormat="1" ht="28.5">
      <c r="A49" s="66">
        <v>7.04</v>
      </c>
      <c r="B49" s="67" t="s">
        <v>72</v>
      </c>
      <c r="C49" s="39" t="s">
        <v>127</v>
      </c>
      <c r="D49" s="68">
        <v>328</v>
      </c>
      <c r="E49" s="69" t="s">
        <v>52</v>
      </c>
      <c r="F49" s="70">
        <v>76.41</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 t="shared" si="1"/>
        <v>25062</v>
      </c>
      <c r="BB49" s="60">
        <f t="shared" si="2"/>
        <v>25062</v>
      </c>
      <c r="BC49" s="56" t="str">
        <f t="shared" si="3"/>
        <v>INR  Twenty Five Thousand  &amp;Sixty Two  Only</v>
      </c>
      <c r="IA49" s="22">
        <v>7.04</v>
      </c>
      <c r="IB49" s="22" t="s">
        <v>72</v>
      </c>
      <c r="IC49" s="22" t="s">
        <v>127</v>
      </c>
      <c r="ID49" s="22">
        <v>328</v>
      </c>
      <c r="IE49" s="23" t="s">
        <v>52</v>
      </c>
      <c r="IF49" s="23"/>
      <c r="IG49" s="23"/>
      <c r="IH49" s="23"/>
      <c r="II49" s="23"/>
    </row>
    <row r="50" spans="1:243" s="22" customFormat="1" ht="42.75">
      <c r="A50" s="66">
        <v>7.05</v>
      </c>
      <c r="B50" s="67" t="s">
        <v>241</v>
      </c>
      <c r="C50" s="39" t="s">
        <v>128</v>
      </c>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6"/>
      <c r="IA50" s="22">
        <v>7.05</v>
      </c>
      <c r="IB50" s="22" t="s">
        <v>241</v>
      </c>
      <c r="IC50" s="22" t="s">
        <v>128</v>
      </c>
      <c r="IE50" s="23"/>
      <c r="IF50" s="23"/>
      <c r="IG50" s="23"/>
      <c r="IH50" s="23"/>
      <c r="II50" s="23"/>
    </row>
    <row r="51" spans="1:243" s="22" customFormat="1" ht="57">
      <c r="A51" s="66">
        <v>7.06</v>
      </c>
      <c r="B51" s="67" t="s">
        <v>242</v>
      </c>
      <c r="C51" s="39" t="s">
        <v>129</v>
      </c>
      <c r="D51" s="68">
        <v>4</v>
      </c>
      <c r="E51" s="69" t="s">
        <v>52</v>
      </c>
      <c r="F51" s="70">
        <v>141.29</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 t="shared" si="1"/>
        <v>565</v>
      </c>
      <c r="BB51" s="60">
        <f t="shared" si="2"/>
        <v>565</v>
      </c>
      <c r="BC51" s="56" t="str">
        <f t="shared" si="3"/>
        <v>INR  Five Hundred &amp; Sixty Five  Only</v>
      </c>
      <c r="IA51" s="22">
        <v>7.06</v>
      </c>
      <c r="IB51" s="22" t="s">
        <v>242</v>
      </c>
      <c r="IC51" s="22" t="s">
        <v>129</v>
      </c>
      <c r="ID51" s="22">
        <v>4</v>
      </c>
      <c r="IE51" s="23" t="s">
        <v>52</v>
      </c>
      <c r="IF51" s="23"/>
      <c r="IG51" s="23"/>
      <c r="IH51" s="23"/>
      <c r="II51" s="23"/>
    </row>
    <row r="52" spans="1:243" s="22" customFormat="1" ht="48.75" customHeight="1">
      <c r="A52" s="66">
        <v>7.07</v>
      </c>
      <c r="B52" s="67" t="s">
        <v>80</v>
      </c>
      <c r="C52" s="39" t="s">
        <v>130</v>
      </c>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6"/>
      <c r="IA52" s="22">
        <v>7.07</v>
      </c>
      <c r="IB52" s="22" t="s">
        <v>80</v>
      </c>
      <c r="IC52" s="22" t="s">
        <v>130</v>
      </c>
      <c r="IE52" s="23"/>
      <c r="IF52" s="23"/>
      <c r="IG52" s="23"/>
      <c r="IH52" s="23"/>
      <c r="II52" s="23"/>
    </row>
    <row r="53" spans="1:243" s="22" customFormat="1" ht="46.5" customHeight="1">
      <c r="A53" s="66">
        <v>7.08</v>
      </c>
      <c r="B53" s="71" t="s">
        <v>81</v>
      </c>
      <c r="C53" s="39" t="s">
        <v>131</v>
      </c>
      <c r="D53" s="68">
        <v>1</v>
      </c>
      <c r="E53" s="69" t="s">
        <v>52</v>
      </c>
      <c r="F53" s="70">
        <v>155.32</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 t="shared" si="1"/>
        <v>155</v>
      </c>
      <c r="BB53" s="60">
        <f t="shared" si="2"/>
        <v>155</v>
      </c>
      <c r="BC53" s="56" t="str">
        <f t="shared" si="3"/>
        <v>INR  One Hundred &amp; Fifty Five  Only</v>
      </c>
      <c r="IA53" s="22">
        <v>7.08</v>
      </c>
      <c r="IB53" s="22" t="s">
        <v>81</v>
      </c>
      <c r="IC53" s="22" t="s">
        <v>131</v>
      </c>
      <c r="ID53" s="22">
        <v>1</v>
      </c>
      <c r="IE53" s="23" t="s">
        <v>52</v>
      </c>
      <c r="IF53" s="23"/>
      <c r="IG53" s="23"/>
      <c r="IH53" s="23"/>
      <c r="II53" s="23"/>
    </row>
    <row r="54" spans="1:243" s="22" customFormat="1" ht="45.75" customHeight="1">
      <c r="A54" s="66">
        <v>7.09</v>
      </c>
      <c r="B54" s="71" t="s">
        <v>82</v>
      </c>
      <c r="C54" s="39" t="s">
        <v>132</v>
      </c>
      <c r="D54" s="68">
        <v>328</v>
      </c>
      <c r="E54" s="69" t="s">
        <v>52</v>
      </c>
      <c r="F54" s="70">
        <v>100.96</v>
      </c>
      <c r="G54" s="40"/>
      <c r="H54" s="24"/>
      <c r="I54" s="47" t="s">
        <v>38</v>
      </c>
      <c r="J54" s="48">
        <f t="shared" si="0"/>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 t="shared" si="1"/>
        <v>33115</v>
      </c>
      <c r="BB54" s="60">
        <f t="shared" si="2"/>
        <v>33115</v>
      </c>
      <c r="BC54" s="56" t="str">
        <f t="shared" si="3"/>
        <v>INR  Thirty Three Thousand One Hundred &amp; Fifteen  Only</v>
      </c>
      <c r="IA54" s="22">
        <v>7.09</v>
      </c>
      <c r="IB54" s="22" t="s">
        <v>82</v>
      </c>
      <c r="IC54" s="22" t="s">
        <v>132</v>
      </c>
      <c r="ID54" s="22">
        <v>328</v>
      </c>
      <c r="IE54" s="23" t="s">
        <v>52</v>
      </c>
      <c r="IF54" s="23"/>
      <c r="IG54" s="23"/>
      <c r="IH54" s="23"/>
      <c r="II54" s="23"/>
    </row>
    <row r="55" spans="1:243" s="22" customFormat="1" ht="28.5">
      <c r="A55" s="70">
        <v>7.1</v>
      </c>
      <c r="B55" s="67" t="s">
        <v>243</v>
      </c>
      <c r="C55" s="39" t="s">
        <v>133</v>
      </c>
      <c r="D55" s="74"/>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6"/>
      <c r="IA55" s="22">
        <v>7.1</v>
      </c>
      <c r="IB55" s="22" t="s">
        <v>243</v>
      </c>
      <c r="IC55" s="22" t="s">
        <v>133</v>
      </c>
      <c r="IE55" s="23"/>
      <c r="IF55" s="23"/>
      <c r="IG55" s="23"/>
      <c r="IH55" s="23"/>
      <c r="II55" s="23"/>
    </row>
    <row r="56" spans="1:243" s="22" customFormat="1" ht="30.75" customHeight="1">
      <c r="A56" s="66">
        <v>7.11</v>
      </c>
      <c r="B56" s="67" t="s">
        <v>244</v>
      </c>
      <c r="C56" s="39" t="s">
        <v>134</v>
      </c>
      <c r="D56" s="68">
        <v>97</v>
      </c>
      <c r="E56" s="69" t="s">
        <v>52</v>
      </c>
      <c r="F56" s="70">
        <v>14.68</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1"/>
        <v>1424</v>
      </c>
      <c r="BB56" s="60">
        <f t="shared" si="2"/>
        <v>1424</v>
      </c>
      <c r="BC56" s="56" t="str">
        <f t="shared" si="3"/>
        <v>INR  One Thousand Four Hundred &amp; Twenty Four  Only</v>
      </c>
      <c r="IA56" s="22">
        <v>7.11</v>
      </c>
      <c r="IB56" s="22" t="s">
        <v>244</v>
      </c>
      <c r="IC56" s="22" t="s">
        <v>134</v>
      </c>
      <c r="ID56" s="22">
        <v>97</v>
      </c>
      <c r="IE56" s="23" t="s">
        <v>52</v>
      </c>
      <c r="IF56" s="23"/>
      <c r="IG56" s="23"/>
      <c r="IH56" s="23"/>
      <c r="II56" s="23"/>
    </row>
    <row r="57" spans="1:243" s="22" customFormat="1" ht="71.25">
      <c r="A57" s="66">
        <v>7.12</v>
      </c>
      <c r="B57" s="67" t="s">
        <v>192</v>
      </c>
      <c r="C57" s="39" t="s">
        <v>135</v>
      </c>
      <c r="D57" s="68">
        <v>97</v>
      </c>
      <c r="E57" s="69" t="s">
        <v>52</v>
      </c>
      <c r="F57" s="70">
        <v>12.45</v>
      </c>
      <c r="G57" s="40"/>
      <c r="H57" s="24"/>
      <c r="I57" s="47" t="s">
        <v>38</v>
      </c>
      <c r="J57" s="48">
        <f t="shared" si="0"/>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 t="shared" si="1"/>
        <v>1208</v>
      </c>
      <c r="BB57" s="60">
        <f t="shared" si="2"/>
        <v>1208</v>
      </c>
      <c r="BC57" s="56" t="str">
        <f t="shared" si="3"/>
        <v>INR  One Thousand Two Hundred &amp; Eight  Only</v>
      </c>
      <c r="IA57" s="22">
        <v>7.12</v>
      </c>
      <c r="IB57" s="22" t="s">
        <v>192</v>
      </c>
      <c r="IC57" s="22" t="s">
        <v>135</v>
      </c>
      <c r="ID57" s="22">
        <v>97</v>
      </c>
      <c r="IE57" s="23" t="s">
        <v>52</v>
      </c>
      <c r="IF57" s="23"/>
      <c r="IG57" s="23"/>
      <c r="IH57" s="23"/>
      <c r="II57" s="23"/>
    </row>
    <row r="58" spans="1:243" s="22" customFormat="1" ht="77.25" customHeight="1">
      <c r="A58" s="70">
        <v>7.13</v>
      </c>
      <c r="B58" s="67" t="s">
        <v>83</v>
      </c>
      <c r="C58" s="39" t="s">
        <v>136</v>
      </c>
      <c r="D58" s="68">
        <v>328</v>
      </c>
      <c r="E58" s="69" t="s">
        <v>52</v>
      </c>
      <c r="F58" s="70">
        <v>16</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1"/>
        <v>5248</v>
      </c>
      <c r="BB58" s="60">
        <f t="shared" si="2"/>
        <v>5248</v>
      </c>
      <c r="BC58" s="56" t="str">
        <f t="shared" si="3"/>
        <v>INR  Five Thousand Two Hundred &amp; Forty Eight  Only</v>
      </c>
      <c r="IA58" s="22">
        <v>7.13</v>
      </c>
      <c r="IB58" s="22" t="s">
        <v>83</v>
      </c>
      <c r="IC58" s="22" t="s">
        <v>136</v>
      </c>
      <c r="ID58" s="22">
        <v>328</v>
      </c>
      <c r="IE58" s="23" t="s">
        <v>52</v>
      </c>
      <c r="IF58" s="23"/>
      <c r="IG58" s="23"/>
      <c r="IH58" s="23"/>
      <c r="II58" s="23"/>
    </row>
    <row r="59" spans="1:243" s="22" customFormat="1" ht="49.5" customHeight="1">
      <c r="A59" s="66">
        <v>7.14</v>
      </c>
      <c r="B59" s="71" t="s">
        <v>80</v>
      </c>
      <c r="C59" s="39" t="s">
        <v>137</v>
      </c>
      <c r="D59" s="74"/>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6"/>
      <c r="IA59" s="22">
        <v>7.14</v>
      </c>
      <c r="IB59" s="22" t="s">
        <v>80</v>
      </c>
      <c r="IC59" s="22" t="s">
        <v>137</v>
      </c>
      <c r="IE59" s="23"/>
      <c r="IF59" s="23"/>
      <c r="IG59" s="23"/>
      <c r="IH59" s="23"/>
      <c r="II59" s="23"/>
    </row>
    <row r="60" spans="1:243" s="22" customFormat="1" ht="31.5" customHeight="1">
      <c r="A60" s="66">
        <v>7.15</v>
      </c>
      <c r="B60" s="71" t="s">
        <v>84</v>
      </c>
      <c r="C60" s="39" t="s">
        <v>138</v>
      </c>
      <c r="D60" s="68">
        <v>173</v>
      </c>
      <c r="E60" s="69" t="s">
        <v>52</v>
      </c>
      <c r="F60" s="70">
        <v>70.1</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 t="shared" si="1"/>
        <v>12127</v>
      </c>
      <c r="BB60" s="60">
        <f t="shared" si="2"/>
        <v>12127</v>
      </c>
      <c r="BC60" s="56" t="str">
        <f t="shared" si="3"/>
        <v>INR  Twelve Thousand One Hundred &amp; Twenty Seven  Only</v>
      </c>
      <c r="IA60" s="22">
        <v>7.15</v>
      </c>
      <c r="IB60" s="22" t="s">
        <v>84</v>
      </c>
      <c r="IC60" s="22" t="s">
        <v>138</v>
      </c>
      <c r="ID60" s="22">
        <v>173</v>
      </c>
      <c r="IE60" s="23" t="s">
        <v>52</v>
      </c>
      <c r="IF60" s="23"/>
      <c r="IG60" s="23"/>
      <c r="IH60" s="23"/>
      <c r="II60" s="23"/>
    </row>
    <row r="61" spans="1:243" s="22" customFormat="1" ht="20.25" customHeight="1">
      <c r="A61" s="66">
        <v>8</v>
      </c>
      <c r="B61" s="67" t="s">
        <v>85</v>
      </c>
      <c r="C61" s="39" t="s">
        <v>139</v>
      </c>
      <c r="D61" s="74"/>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6"/>
      <c r="IA61" s="22">
        <v>8</v>
      </c>
      <c r="IB61" s="22" t="s">
        <v>85</v>
      </c>
      <c r="IC61" s="22" t="s">
        <v>139</v>
      </c>
      <c r="IE61" s="23"/>
      <c r="IF61" s="23"/>
      <c r="IG61" s="23"/>
      <c r="IH61" s="23"/>
      <c r="II61" s="23"/>
    </row>
    <row r="62" spans="1:243" s="22" customFormat="1" ht="142.5">
      <c r="A62" s="66">
        <v>8.01</v>
      </c>
      <c r="B62" s="67" t="s">
        <v>86</v>
      </c>
      <c r="C62" s="39" t="s">
        <v>140</v>
      </c>
      <c r="D62" s="74"/>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6"/>
      <c r="IA62" s="22">
        <v>8.01</v>
      </c>
      <c r="IB62" s="22" t="s">
        <v>86</v>
      </c>
      <c r="IC62" s="22" t="s">
        <v>140</v>
      </c>
      <c r="IE62" s="23"/>
      <c r="IF62" s="23"/>
      <c r="IG62" s="23"/>
      <c r="IH62" s="23"/>
      <c r="II62" s="23"/>
    </row>
    <row r="63" spans="1:243" s="22" customFormat="1" ht="28.5">
      <c r="A63" s="66">
        <v>8.02</v>
      </c>
      <c r="B63" s="67" t="s">
        <v>87</v>
      </c>
      <c r="C63" s="39" t="s">
        <v>141</v>
      </c>
      <c r="D63" s="68">
        <v>15.41</v>
      </c>
      <c r="E63" s="69" t="s">
        <v>52</v>
      </c>
      <c r="F63" s="70">
        <v>376.67</v>
      </c>
      <c r="G63" s="40"/>
      <c r="H63" s="24"/>
      <c r="I63" s="47" t="s">
        <v>38</v>
      </c>
      <c r="J63" s="48">
        <f t="shared" si="0"/>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9"/>
      <c r="BA63" s="42">
        <f>ROUND(total_amount_ba($B$2,$D$2,D63,F63,J63,K63,M63),0)</f>
        <v>5804</v>
      </c>
      <c r="BB63" s="60">
        <f>BA63+SUM(N63:AZ63)</f>
        <v>5804</v>
      </c>
      <c r="BC63" s="56" t="str">
        <f>SpellNumber(L63,BB63)</f>
        <v>INR  Five Thousand Eight Hundred &amp; Four  Only</v>
      </c>
      <c r="IA63" s="22">
        <v>8.02</v>
      </c>
      <c r="IB63" s="22" t="s">
        <v>87</v>
      </c>
      <c r="IC63" s="22" t="s">
        <v>141</v>
      </c>
      <c r="ID63" s="22">
        <v>15.41</v>
      </c>
      <c r="IE63" s="23" t="s">
        <v>52</v>
      </c>
      <c r="IF63" s="23"/>
      <c r="IG63" s="23"/>
      <c r="IH63" s="23"/>
      <c r="II63" s="23"/>
    </row>
    <row r="64" spans="1:243" s="22" customFormat="1" ht="35.25" customHeight="1">
      <c r="A64" s="66">
        <v>8.03</v>
      </c>
      <c r="B64" s="67" t="s">
        <v>245</v>
      </c>
      <c r="C64" s="39" t="s">
        <v>142</v>
      </c>
      <c r="D64" s="74"/>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6"/>
      <c r="IA64" s="22">
        <v>8.03</v>
      </c>
      <c r="IB64" s="22" t="s">
        <v>245</v>
      </c>
      <c r="IC64" s="22" t="s">
        <v>142</v>
      </c>
      <c r="IE64" s="23"/>
      <c r="IF64" s="23"/>
      <c r="IG64" s="23"/>
      <c r="IH64" s="23"/>
      <c r="II64" s="23"/>
    </row>
    <row r="65" spans="1:243" s="22" customFormat="1" ht="34.5" customHeight="1">
      <c r="A65" s="66">
        <v>8.04</v>
      </c>
      <c r="B65" s="67" t="s">
        <v>88</v>
      </c>
      <c r="C65" s="39" t="s">
        <v>143</v>
      </c>
      <c r="D65" s="68">
        <v>3.2</v>
      </c>
      <c r="E65" s="69" t="s">
        <v>52</v>
      </c>
      <c r="F65" s="70">
        <v>1107.4</v>
      </c>
      <c r="G65" s="40"/>
      <c r="H65" s="24"/>
      <c r="I65" s="47" t="s">
        <v>38</v>
      </c>
      <c r="J65" s="48">
        <f t="shared" si="0"/>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ROUND(total_amount_ba($B$2,$D$2,D65,F65,J65,K65,M65),0)</f>
        <v>3544</v>
      </c>
      <c r="BB65" s="60">
        <f>BA65+SUM(N65:AZ65)</f>
        <v>3544</v>
      </c>
      <c r="BC65" s="56" t="str">
        <f>SpellNumber(L65,BB65)</f>
        <v>INR  Three Thousand Five Hundred &amp; Forty Four  Only</v>
      </c>
      <c r="IA65" s="22">
        <v>8.04</v>
      </c>
      <c r="IB65" s="22" t="s">
        <v>88</v>
      </c>
      <c r="IC65" s="22" t="s">
        <v>143</v>
      </c>
      <c r="ID65" s="22">
        <v>3.2</v>
      </c>
      <c r="IE65" s="23" t="s">
        <v>52</v>
      </c>
      <c r="IF65" s="23"/>
      <c r="IG65" s="23"/>
      <c r="IH65" s="23"/>
      <c r="II65" s="23"/>
    </row>
    <row r="66" spans="1:243" s="22" customFormat="1" ht="22.5" customHeight="1">
      <c r="A66" s="66">
        <v>9</v>
      </c>
      <c r="B66" s="67" t="s">
        <v>89</v>
      </c>
      <c r="C66" s="39" t="s">
        <v>144</v>
      </c>
      <c r="D66" s="74"/>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6"/>
      <c r="IA66" s="22">
        <v>9</v>
      </c>
      <c r="IB66" s="22" t="s">
        <v>89</v>
      </c>
      <c r="IC66" s="22" t="s">
        <v>144</v>
      </c>
      <c r="IE66" s="23"/>
      <c r="IF66" s="23"/>
      <c r="IG66" s="23"/>
      <c r="IH66" s="23"/>
      <c r="II66" s="23"/>
    </row>
    <row r="67" spans="1:243" s="22" customFormat="1" ht="60.75" customHeight="1">
      <c r="A67" s="70">
        <v>9.01</v>
      </c>
      <c r="B67" s="67" t="s">
        <v>193</v>
      </c>
      <c r="C67" s="39" t="s">
        <v>145</v>
      </c>
      <c r="D67" s="74"/>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6"/>
      <c r="IA67" s="22">
        <v>9.01</v>
      </c>
      <c r="IB67" s="22" t="s">
        <v>193</v>
      </c>
      <c r="IC67" s="22" t="s">
        <v>145</v>
      </c>
      <c r="IE67" s="23"/>
      <c r="IF67" s="23"/>
      <c r="IG67" s="23"/>
      <c r="IH67" s="23"/>
      <c r="II67" s="23"/>
    </row>
    <row r="68" spans="1:243" s="22" customFormat="1" ht="28.5">
      <c r="A68" s="66">
        <v>9.02</v>
      </c>
      <c r="B68" s="67" t="s">
        <v>246</v>
      </c>
      <c r="C68" s="39" t="s">
        <v>146</v>
      </c>
      <c r="D68" s="68">
        <v>0.52</v>
      </c>
      <c r="E68" s="69" t="s">
        <v>64</v>
      </c>
      <c r="F68" s="70">
        <v>1523.41</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ROUND(total_amount_ba($B$2,$D$2,D68,F68,J68,K68,M68),0)</f>
        <v>792</v>
      </c>
      <c r="BB68" s="60">
        <f>BA68+SUM(N68:AZ68)</f>
        <v>792</v>
      </c>
      <c r="BC68" s="56" t="str">
        <f>SpellNumber(L68,BB68)</f>
        <v>INR  Seven Hundred &amp; Ninety Two  Only</v>
      </c>
      <c r="IA68" s="22">
        <v>9.02</v>
      </c>
      <c r="IB68" s="22" t="s">
        <v>246</v>
      </c>
      <c r="IC68" s="22" t="s">
        <v>146</v>
      </c>
      <c r="ID68" s="22">
        <v>0.52</v>
      </c>
      <c r="IE68" s="23" t="s">
        <v>64</v>
      </c>
      <c r="IF68" s="23"/>
      <c r="IG68" s="23"/>
      <c r="IH68" s="23"/>
      <c r="II68" s="23"/>
    </row>
    <row r="69" spans="1:243" s="22" customFormat="1" ht="28.5">
      <c r="A69" s="66">
        <v>9.03</v>
      </c>
      <c r="B69" s="67" t="s">
        <v>194</v>
      </c>
      <c r="C69" s="39" t="s">
        <v>147</v>
      </c>
      <c r="D69" s="68">
        <v>1.03</v>
      </c>
      <c r="E69" s="69" t="s">
        <v>64</v>
      </c>
      <c r="F69" s="70">
        <v>940.64</v>
      </c>
      <c r="G69" s="40"/>
      <c r="H69" s="24"/>
      <c r="I69" s="47" t="s">
        <v>38</v>
      </c>
      <c r="J69" s="48">
        <f t="shared" si="0"/>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ROUND(total_amount_ba($B$2,$D$2,D69,F69,J69,K69,M69),0)</f>
        <v>969</v>
      </c>
      <c r="BB69" s="60">
        <f>BA69+SUM(N69:AZ69)</f>
        <v>969</v>
      </c>
      <c r="BC69" s="56" t="str">
        <f>SpellNumber(L69,BB69)</f>
        <v>INR  Nine Hundred &amp; Sixty Nine  Only</v>
      </c>
      <c r="IA69" s="22">
        <v>9.03</v>
      </c>
      <c r="IB69" s="22" t="s">
        <v>194</v>
      </c>
      <c r="IC69" s="22" t="s">
        <v>147</v>
      </c>
      <c r="ID69" s="22">
        <v>1.03</v>
      </c>
      <c r="IE69" s="23" t="s">
        <v>64</v>
      </c>
      <c r="IF69" s="23"/>
      <c r="IG69" s="23"/>
      <c r="IH69" s="23"/>
      <c r="II69" s="23"/>
    </row>
    <row r="70" spans="1:243" s="22" customFormat="1" ht="85.5">
      <c r="A70" s="66">
        <v>9.04</v>
      </c>
      <c r="B70" s="67" t="s">
        <v>247</v>
      </c>
      <c r="C70" s="39" t="s">
        <v>148</v>
      </c>
      <c r="D70" s="68">
        <v>1.52</v>
      </c>
      <c r="E70" s="69" t="s">
        <v>64</v>
      </c>
      <c r="F70" s="70">
        <v>2222.44</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ROUND(total_amount_ba($B$2,$D$2,D70,F70,J70,K70,M70),0)</f>
        <v>3378</v>
      </c>
      <c r="BB70" s="60">
        <f>BA70+SUM(N70:AZ70)</f>
        <v>3378</v>
      </c>
      <c r="BC70" s="56" t="str">
        <f>SpellNumber(L70,BB70)</f>
        <v>INR  Three Thousand Three Hundred &amp; Seventy Eight  Only</v>
      </c>
      <c r="IA70" s="22">
        <v>9.04</v>
      </c>
      <c r="IB70" s="22" t="s">
        <v>247</v>
      </c>
      <c r="IC70" s="22" t="s">
        <v>148</v>
      </c>
      <c r="ID70" s="22">
        <v>1.52</v>
      </c>
      <c r="IE70" s="23" t="s">
        <v>64</v>
      </c>
      <c r="IF70" s="23"/>
      <c r="IG70" s="23"/>
      <c r="IH70" s="23"/>
      <c r="II70" s="23"/>
    </row>
    <row r="71" spans="1:243" s="22" customFormat="1" ht="55.5" customHeight="1">
      <c r="A71" s="66">
        <v>9.05</v>
      </c>
      <c r="B71" s="67" t="s">
        <v>248</v>
      </c>
      <c r="C71" s="39" t="s">
        <v>149</v>
      </c>
      <c r="D71" s="74"/>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6"/>
      <c r="IA71" s="22">
        <v>9.05</v>
      </c>
      <c r="IB71" s="22" t="s">
        <v>248</v>
      </c>
      <c r="IC71" s="22" t="s">
        <v>149</v>
      </c>
      <c r="IE71" s="23"/>
      <c r="IF71" s="23"/>
      <c r="IG71" s="23"/>
      <c r="IH71" s="23"/>
      <c r="II71" s="23"/>
    </row>
    <row r="72" spans="1:243" s="22" customFormat="1" ht="28.5">
      <c r="A72" s="66">
        <v>9.06</v>
      </c>
      <c r="B72" s="67" t="s">
        <v>249</v>
      </c>
      <c r="C72" s="39" t="s">
        <v>150</v>
      </c>
      <c r="D72" s="68">
        <v>0.85</v>
      </c>
      <c r="E72" s="69" t="s">
        <v>64</v>
      </c>
      <c r="F72" s="70">
        <v>1288.82</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ROUND(total_amount_ba($B$2,$D$2,D72,F72,J72,K72,M72),0)</f>
        <v>1095</v>
      </c>
      <c r="BB72" s="60">
        <f>BA72+SUM(N72:AZ72)</f>
        <v>1095</v>
      </c>
      <c r="BC72" s="56" t="str">
        <f>SpellNumber(L72,BB72)</f>
        <v>INR  One Thousand  &amp;Ninety Five  Only</v>
      </c>
      <c r="IA72" s="22">
        <v>9.06</v>
      </c>
      <c r="IB72" s="22" t="s">
        <v>249</v>
      </c>
      <c r="IC72" s="22" t="s">
        <v>150</v>
      </c>
      <c r="ID72" s="22">
        <v>0.85</v>
      </c>
      <c r="IE72" s="23" t="s">
        <v>64</v>
      </c>
      <c r="IF72" s="23"/>
      <c r="IG72" s="23"/>
      <c r="IH72" s="23"/>
      <c r="II72" s="23"/>
    </row>
    <row r="73" spans="1:243" s="22" customFormat="1" ht="71.25">
      <c r="A73" s="66">
        <v>9.07</v>
      </c>
      <c r="B73" s="67" t="s">
        <v>195</v>
      </c>
      <c r="C73" s="39" t="s">
        <v>151</v>
      </c>
      <c r="D73" s="68">
        <v>2.5</v>
      </c>
      <c r="E73" s="69" t="s">
        <v>52</v>
      </c>
      <c r="F73" s="70">
        <v>34.19</v>
      </c>
      <c r="G73" s="40"/>
      <c r="H73" s="24"/>
      <c r="I73" s="47" t="s">
        <v>38</v>
      </c>
      <c r="J73" s="48">
        <f t="shared" si="0"/>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ROUND(total_amount_ba($B$2,$D$2,D73,F73,J73,K73,M73),0)</f>
        <v>85</v>
      </c>
      <c r="BB73" s="60">
        <f>BA73+SUM(N73:AZ73)</f>
        <v>85</v>
      </c>
      <c r="BC73" s="56" t="str">
        <f>SpellNumber(L73,BB73)</f>
        <v>INR  Eighty Five Only</v>
      </c>
      <c r="IA73" s="22">
        <v>9.07</v>
      </c>
      <c r="IB73" s="22" t="s">
        <v>195</v>
      </c>
      <c r="IC73" s="22" t="s">
        <v>151</v>
      </c>
      <c r="ID73" s="22">
        <v>2.5</v>
      </c>
      <c r="IE73" s="23" t="s">
        <v>52</v>
      </c>
      <c r="IF73" s="23"/>
      <c r="IG73" s="23"/>
      <c r="IH73" s="23"/>
      <c r="II73" s="23"/>
    </row>
    <row r="74" spans="1:243" s="22" customFormat="1" ht="20.25" customHeight="1">
      <c r="A74" s="70">
        <v>10</v>
      </c>
      <c r="B74" s="67" t="s">
        <v>90</v>
      </c>
      <c r="C74" s="39" t="s">
        <v>152</v>
      </c>
      <c r="D74" s="74"/>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6"/>
      <c r="IA74" s="22">
        <v>10</v>
      </c>
      <c r="IB74" s="22" t="s">
        <v>90</v>
      </c>
      <c r="IC74" s="22" t="s">
        <v>152</v>
      </c>
      <c r="IE74" s="23"/>
      <c r="IF74" s="23"/>
      <c r="IG74" s="23"/>
      <c r="IH74" s="23"/>
      <c r="II74" s="23"/>
    </row>
    <row r="75" spans="1:243" s="22" customFormat="1" ht="156.75">
      <c r="A75" s="66">
        <v>10.01</v>
      </c>
      <c r="B75" s="67" t="s">
        <v>196</v>
      </c>
      <c r="C75" s="39" t="s">
        <v>153</v>
      </c>
      <c r="D75" s="74"/>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6"/>
      <c r="IA75" s="22">
        <v>10.01</v>
      </c>
      <c r="IB75" s="22" t="s">
        <v>196</v>
      </c>
      <c r="IC75" s="22" t="s">
        <v>153</v>
      </c>
      <c r="IE75" s="23"/>
      <c r="IF75" s="23"/>
      <c r="IG75" s="23"/>
      <c r="IH75" s="23"/>
      <c r="II75" s="23"/>
    </row>
    <row r="76" spans="1:243" s="22" customFormat="1" ht="48" customHeight="1">
      <c r="A76" s="66">
        <v>10.02</v>
      </c>
      <c r="B76" s="67" t="s">
        <v>197</v>
      </c>
      <c r="C76" s="39" t="s">
        <v>154</v>
      </c>
      <c r="D76" s="68">
        <v>1</v>
      </c>
      <c r="E76" s="69" t="s">
        <v>65</v>
      </c>
      <c r="F76" s="70">
        <v>4753.61</v>
      </c>
      <c r="G76" s="40"/>
      <c r="H76" s="24"/>
      <c r="I76" s="47" t="s">
        <v>38</v>
      </c>
      <c r="J76" s="48">
        <f>IF(I76="Less(-)",-1,1)</f>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ROUND(total_amount_ba($B$2,$D$2,D76,F76,J76,K76,M76),0)</f>
        <v>4754</v>
      </c>
      <c r="BB76" s="60">
        <f>BA76+SUM(N76:AZ76)</f>
        <v>4754</v>
      </c>
      <c r="BC76" s="56" t="str">
        <f>SpellNumber(L76,BB76)</f>
        <v>INR  Four Thousand Seven Hundred &amp; Fifty Four  Only</v>
      </c>
      <c r="IA76" s="22">
        <v>10.02</v>
      </c>
      <c r="IB76" s="22" t="s">
        <v>197</v>
      </c>
      <c r="IC76" s="22" t="s">
        <v>154</v>
      </c>
      <c r="ID76" s="22">
        <v>1</v>
      </c>
      <c r="IE76" s="23" t="s">
        <v>65</v>
      </c>
      <c r="IF76" s="23"/>
      <c r="IG76" s="23"/>
      <c r="IH76" s="23"/>
      <c r="II76" s="23"/>
    </row>
    <row r="77" spans="1:243" s="22" customFormat="1" ht="156.75">
      <c r="A77" s="66">
        <v>10.03</v>
      </c>
      <c r="B77" s="67" t="s">
        <v>198</v>
      </c>
      <c r="C77" s="39" t="s">
        <v>155</v>
      </c>
      <c r="D77" s="74"/>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6"/>
      <c r="IA77" s="22">
        <v>10.03</v>
      </c>
      <c r="IB77" s="22" t="s">
        <v>198</v>
      </c>
      <c r="IC77" s="22" t="s">
        <v>155</v>
      </c>
      <c r="IE77" s="23"/>
      <c r="IF77" s="23"/>
      <c r="IG77" s="23"/>
      <c r="IH77" s="23"/>
      <c r="II77" s="23"/>
    </row>
    <row r="78" spans="1:243" s="22" customFormat="1" ht="28.5">
      <c r="A78" s="66">
        <v>10.04</v>
      </c>
      <c r="B78" s="67" t="s">
        <v>199</v>
      </c>
      <c r="C78" s="39" t="s">
        <v>156</v>
      </c>
      <c r="D78" s="68">
        <v>1</v>
      </c>
      <c r="E78" s="69" t="s">
        <v>65</v>
      </c>
      <c r="F78" s="70">
        <v>4612.84</v>
      </c>
      <c r="G78" s="40"/>
      <c r="H78" s="24"/>
      <c r="I78" s="47" t="s">
        <v>38</v>
      </c>
      <c r="J78" s="48">
        <f>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ROUND(total_amount_ba($B$2,$D$2,D78,F78,J78,K78,M78),0)</f>
        <v>4613</v>
      </c>
      <c r="BB78" s="60">
        <f>BA78+SUM(N78:AZ78)</f>
        <v>4613</v>
      </c>
      <c r="BC78" s="56" t="str">
        <f>SpellNumber(L78,BB78)</f>
        <v>INR  Four Thousand Six Hundred &amp; Thirteen  Only</v>
      </c>
      <c r="IA78" s="22">
        <v>10.04</v>
      </c>
      <c r="IB78" s="22" t="s">
        <v>199</v>
      </c>
      <c r="IC78" s="22" t="s">
        <v>156</v>
      </c>
      <c r="ID78" s="22">
        <v>1</v>
      </c>
      <c r="IE78" s="23" t="s">
        <v>65</v>
      </c>
      <c r="IF78" s="23"/>
      <c r="IG78" s="23"/>
      <c r="IH78" s="23"/>
      <c r="II78" s="23"/>
    </row>
    <row r="79" spans="1:243" s="22" customFormat="1" ht="45" customHeight="1">
      <c r="A79" s="66">
        <v>10.05</v>
      </c>
      <c r="B79" s="67" t="s">
        <v>200</v>
      </c>
      <c r="C79" s="39" t="s">
        <v>157</v>
      </c>
      <c r="D79" s="68">
        <v>2</v>
      </c>
      <c r="E79" s="69" t="s">
        <v>65</v>
      </c>
      <c r="F79" s="70">
        <v>774.26</v>
      </c>
      <c r="G79" s="40"/>
      <c r="H79" s="24"/>
      <c r="I79" s="47" t="s">
        <v>38</v>
      </c>
      <c r="J79" s="48">
        <f>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ROUND(total_amount_ba($B$2,$D$2,D79,F79,J79,K79,M79),0)</f>
        <v>1549</v>
      </c>
      <c r="BB79" s="60">
        <f>BA79+SUM(N79:AZ79)</f>
        <v>1549</v>
      </c>
      <c r="BC79" s="56" t="str">
        <f>SpellNumber(L79,BB79)</f>
        <v>INR  One Thousand Five Hundred &amp; Forty Nine  Only</v>
      </c>
      <c r="IA79" s="22">
        <v>10.05</v>
      </c>
      <c r="IB79" s="22" t="s">
        <v>200</v>
      </c>
      <c r="IC79" s="22" t="s">
        <v>157</v>
      </c>
      <c r="ID79" s="22">
        <v>2</v>
      </c>
      <c r="IE79" s="23" t="s">
        <v>65</v>
      </c>
      <c r="IF79" s="23"/>
      <c r="IG79" s="23"/>
      <c r="IH79" s="23"/>
      <c r="II79" s="23"/>
    </row>
    <row r="80" spans="1:243" s="22" customFormat="1" ht="57">
      <c r="A80" s="66">
        <v>10.06</v>
      </c>
      <c r="B80" s="67" t="s">
        <v>201</v>
      </c>
      <c r="C80" s="39" t="s">
        <v>158</v>
      </c>
      <c r="D80" s="68">
        <v>1</v>
      </c>
      <c r="E80" s="69" t="s">
        <v>65</v>
      </c>
      <c r="F80" s="70">
        <v>5360.45</v>
      </c>
      <c r="G80" s="40"/>
      <c r="H80" s="24"/>
      <c r="I80" s="47" t="s">
        <v>38</v>
      </c>
      <c r="J80" s="48">
        <f>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ROUND(total_amount_ba($B$2,$D$2,D80,F80,J80,K80,M80),0)</f>
        <v>5360</v>
      </c>
      <c r="BB80" s="60">
        <f>BA80+SUM(N80:AZ80)</f>
        <v>5360</v>
      </c>
      <c r="BC80" s="56" t="str">
        <f>SpellNumber(L80,BB80)</f>
        <v>INR  Five Thousand Three Hundred &amp; Sixty  Only</v>
      </c>
      <c r="IA80" s="22">
        <v>10.06</v>
      </c>
      <c r="IB80" s="22" t="s">
        <v>201</v>
      </c>
      <c r="IC80" s="22" t="s">
        <v>158</v>
      </c>
      <c r="ID80" s="22">
        <v>1</v>
      </c>
      <c r="IE80" s="23" t="s">
        <v>65</v>
      </c>
      <c r="IF80" s="23"/>
      <c r="IG80" s="23"/>
      <c r="IH80" s="23"/>
      <c r="II80" s="23"/>
    </row>
    <row r="81" spans="1:243" s="22" customFormat="1" ht="57">
      <c r="A81" s="66">
        <v>10.07</v>
      </c>
      <c r="B81" s="67" t="s">
        <v>202</v>
      </c>
      <c r="C81" s="39" t="s">
        <v>159</v>
      </c>
      <c r="D81" s="74"/>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6"/>
      <c r="IA81" s="22">
        <v>10.07</v>
      </c>
      <c r="IB81" s="22" t="s">
        <v>202</v>
      </c>
      <c r="IC81" s="22" t="s">
        <v>159</v>
      </c>
      <c r="IE81" s="23"/>
      <c r="IF81" s="23"/>
      <c r="IG81" s="23"/>
      <c r="IH81" s="23"/>
      <c r="II81" s="23"/>
    </row>
    <row r="82" spans="1:243" s="22" customFormat="1" ht="34.5" customHeight="1">
      <c r="A82" s="66">
        <v>10.08</v>
      </c>
      <c r="B82" s="67" t="s">
        <v>203</v>
      </c>
      <c r="C82" s="39" t="s">
        <v>160</v>
      </c>
      <c r="D82" s="68">
        <v>2</v>
      </c>
      <c r="E82" s="69" t="s">
        <v>65</v>
      </c>
      <c r="F82" s="70">
        <v>787.9</v>
      </c>
      <c r="G82" s="40"/>
      <c r="H82" s="24"/>
      <c r="I82" s="47" t="s">
        <v>38</v>
      </c>
      <c r="J82" s="48">
        <f>IF(I82="Less(-)",-1,1)</f>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ROUND(total_amount_ba($B$2,$D$2,D82,F82,J82,K82,M82),0)</f>
        <v>1576</v>
      </c>
      <c r="BB82" s="60">
        <f>BA82+SUM(N82:AZ82)</f>
        <v>1576</v>
      </c>
      <c r="BC82" s="56" t="str">
        <f>SpellNumber(L82,BB82)</f>
        <v>INR  One Thousand Five Hundred &amp; Seventy Six  Only</v>
      </c>
      <c r="IA82" s="22">
        <v>10.08</v>
      </c>
      <c r="IB82" s="22" t="s">
        <v>203</v>
      </c>
      <c r="IC82" s="22" t="s">
        <v>160</v>
      </c>
      <c r="ID82" s="22">
        <v>2</v>
      </c>
      <c r="IE82" s="23" t="s">
        <v>65</v>
      </c>
      <c r="IF82" s="23"/>
      <c r="IG82" s="23"/>
      <c r="IH82" s="23"/>
      <c r="II82" s="23"/>
    </row>
    <row r="83" spans="1:243" s="22" customFormat="1" ht="77.25" customHeight="1">
      <c r="A83" s="66">
        <v>10.09</v>
      </c>
      <c r="B83" s="67" t="s">
        <v>91</v>
      </c>
      <c r="C83" s="39" t="s">
        <v>161</v>
      </c>
      <c r="D83" s="68">
        <v>2</v>
      </c>
      <c r="E83" s="69" t="s">
        <v>65</v>
      </c>
      <c r="F83" s="70">
        <v>1124.98</v>
      </c>
      <c r="G83" s="40"/>
      <c r="H83" s="24"/>
      <c r="I83" s="47" t="s">
        <v>38</v>
      </c>
      <c r="J83" s="48">
        <f>IF(I83="Less(-)",-1,1)</f>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ROUND(total_amount_ba($B$2,$D$2,D83,F83,J83,K83,M83),0)</f>
        <v>2250</v>
      </c>
      <c r="BB83" s="60">
        <f>BA83+SUM(N83:AZ83)</f>
        <v>2250</v>
      </c>
      <c r="BC83" s="56" t="str">
        <f>SpellNumber(L83,BB83)</f>
        <v>INR  Two Thousand Two Hundred &amp; Fifty  Only</v>
      </c>
      <c r="IA83" s="22">
        <v>10.09</v>
      </c>
      <c r="IB83" s="22" t="s">
        <v>91</v>
      </c>
      <c r="IC83" s="22" t="s">
        <v>161</v>
      </c>
      <c r="ID83" s="22">
        <v>2</v>
      </c>
      <c r="IE83" s="23" t="s">
        <v>65</v>
      </c>
      <c r="IF83" s="23"/>
      <c r="IG83" s="23"/>
      <c r="IH83" s="23"/>
      <c r="II83" s="23"/>
    </row>
    <row r="84" spans="1:243" s="22" customFormat="1" ht="40.5" customHeight="1">
      <c r="A84" s="66">
        <v>10.1</v>
      </c>
      <c r="B84" s="67" t="s">
        <v>204</v>
      </c>
      <c r="C84" s="39" t="s">
        <v>162</v>
      </c>
      <c r="D84" s="74"/>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6"/>
      <c r="IA84" s="22">
        <v>10.1</v>
      </c>
      <c r="IB84" s="22" t="s">
        <v>204</v>
      </c>
      <c r="IC84" s="22" t="s">
        <v>162</v>
      </c>
      <c r="IE84" s="23"/>
      <c r="IF84" s="23"/>
      <c r="IG84" s="23"/>
      <c r="IH84" s="23"/>
      <c r="II84" s="23"/>
    </row>
    <row r="85" spans="1:243" s="22" customFormat="1" ht="19.5" customHeight="1">
      <c r="A85" s="66">
        <v>10.11</v>
      </c>
      <c r="B85" s="67" t="s">
        <v>205</v>
      </c>
      <c r="C85" s="39" t="s">
        <v>163</v>
      </c>
      <c r="D85" s="74"/>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6"/>
      <c r="IA85" s="22">
        <v>10.11</v>
      </c>
      <c r="IB85" s="22" t="s">
        <v>205</v>
      </c>
      <c r="IC85" s="22" t="s">
        <v>163</v>
      </c>
      <c r="IE85" s="23"/>
      <c r="IF85" s="23"/>
      <c r="IG85" s="23"/>
      <c r="IH85" s="23"/>
      <c r="II85" s="23"/>
    </row>
    <row r="86" spans="1:243" s="22" customFormat="1" ht="28.5">
      <c r="A86" s="66">
        <v>10.12</v>
      </c>
      <c r="B86" s="71" t="s">
        <v>250</v>
      </c>
      <c r="C86" s="39" t="s">
        <v>164</v>
      </c>
      <c r="D86" s="68">
        <v>25</v>
      </c>
      <c r="E86" s="69" t="s">
        <v>69</v>
      </c>
      <c r="F86" s="70">
        <v>883.99</v>
      </c>
      <c r="G86" s="40"/>
      <c r="H86" s="24"/>
      <c r="I86" s="47" t="s">
        <v>38</v>
      </c>
      <c r="J86" s="48">
        <f>IF(I86="Less(-)",-1,1)</f>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ROUND(total_amount_ba($B$2,$D$2,D86,F86,J86,K86,M86),0)</f>
        <v>22100</v>
      </c>
      <c r="BB86" s="60">
        <f>BA86+SUM(N86:AZ86)</f>
        <v>22100</v>
      </c>
      <c r="BC86" s="56" t="str">
        <f>SpellNumber(L86,BB86)</f>
        <v>INR  Twenty Two Thousand One Hundred    Only</v>
      </c>
      <c r="IA86" s="22">
        <v>10.12</v>
      </c>
      <c r="IB86" s="22" t="s">
        <v>250</v>
      </c>
      <c r="IC86" s="22" t="s">
        <v>164</v>
      </c>
      <c r="ID86" s="22">
        <v>25</v>
      </c>
      <c r="IE86" s="23" t="s">
        <v>69</v>
      </c>
      <c r="IF86" s="23"/>
      <c r="IG86" s="23"/>
      <c r="IH86" s="23"/>
      <c r="II86" s="23"/>
    </row>
    <row r="87" spans="1:243" s="22" customFormat="1" ht="15.75">
      <c r="A87" s="66">
        <v>10.13</v>
      </c>
      <c r="B87" s="71" t="s">
        <v>206</v>
      </c>
      <c r="C87" s="39" t="s">
        <v>165</v>
      </c>
      <c r="D87" s="74"/>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6"/>
      <c r="IA87" s="22">
        <v>10.13</v>
      </c>
      <c r="IB87" s="22" t="s">
        <v>206</v>
      </c>
      <c r="IC87" s="22" t="s">
        <v>165</v>
      </c>
      <c r="IE87" s="23"/>
      <c r="IF87" s="23"/>
      <c r="IG87" s="23"/>
      <c r="IH87" s="23"/>
      <c r="II87" s="23"/>
    </row>
    <row r="88" spans="1:243" s="22" customFormat="1" ht="27" customHeight="1">
      <c r="A88" s="70">
        <v>10.14</v>
      </c>
      <c r="B88" s="67" t="s">
        <v>250</v>
      </c>
      <c r="C88" s="39" t="s">
        <v>166</v>
      </c>
      <c r="D88" s="68">
        <v>1.8</v>
      </c>
      <c r="E88" s="69" t="s">
        <v>69</v>
      </c>
      <c r="F88" s="70">
        <v>809.51</v>
      </c>
      <c r="G88" s="40"/>
      <c r="H88" s="24"/>
      <c r="I88" s="47" t="s">
        <v>38</v>
      </c>
      <c r="J88" s="48">
        <f>IF(I88="Less(-)",-1,1)</f>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ROUND(total_amount_ba($B$2,$D$2,D88,F88,J88,K88,M88),0)</f>
        <v>1457</v>
      </c>
      <c r="BB88" s="60">
        <f>BA88+SUM(N88:AZ88)</f>
        <v>1457</v>
      </c>
      <c r="BC88" s="56" t="str">
        <f>SpellNumber(L88,BB88)</f>
        <v>INR  One Thousand Four Hundred &amp; Fifty Seven  Only</v>
      </c>
      <c r="IA88" s="22">
        <v>10.14</v>
      </c>
      <c r="IB88" s="22" t="s">
        <v>250</v>
      </c>
      <c r="IC88" s="22" t="s">
        <v>166</v>
      </c>
      <c r="ID88" s="22">
        <v>1.8</v>
      </c>
      <c r="IE88" s="23" t="s">
        <v>69</v>
      </c>
      <c r="IF88" s="23"/>
      <c r="IG88" s="23"/>
      <c r="IH88" s="23"/>
      <c r="II88" s="23"/>
    </row>
    <row r="89" spans="1:243" s="22" customFormat="1" ht="57">
      <c r="A89" s="66">
        <v>10.15</v>
      </c>
      <c r="B89" s="67" t="s">
        <v>251</v>
      </c>
      <c r="C89" s="39" t="s">
        <v>167</v>
      </c>
      <c r="D89" s="74"/>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6"/>
      <c r="IA89" s="22">
        <v>10.15</v>
      </c>
      <c r="IB89" s="22" t="s">
        <v>251</v>
      </c>
      <c r="IC89" s="22" t="s">
        <v>167</v>
      </c>
      <c r="IE89" s="23"/>
      <c r="IF89" s="23"/>
      <c r="IG89" s="23"/>
      <c r="IH89" s="23"/>
      <c r="II89" s="23"/>
    </row>
    <row r="90" spans="1:243" s="22" customFormat="1" ht="15.75" customHeight="1">
      <c r="A90" s="66">
        <v>10.16</v>
      </c>
      <c r="B90" s="67" t="s">
        <v>205</v>
      </c>
      <c r="C90" s="39" t="s">
        <v>168</v>
      </c>
      <c r="D90" s="74"/>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6"/>
      <c r="IA90" s="22">
        <v>10.16</v>
      </c>
      <c r="IB90" s="22" t="s">
        <v>205</v>
      </c>
      <c r="IC90" s="22" t="s">
        <v>168</v>
      </c>
      <c r="IE90" s="23"/>
      <c r="IF90" s="23"/>
      <c r="IG90" s="23"/>
      <c r="IH90" s="23"/>
      <c r="II90" s="23"/>
    </row>
    <row r="91" spans="1:243" s="22" customFormat="1" ht="15.75">
      <c r="A91" s="70">
        <v>10.17</v>
      </c>
      <c r="B91" s="67" t="s">
        <v>252</v>
      </c>
      <c r="C91" s="39" t="s">
        <v>169</v>
      </c>
      <c r="D91" s="68">
        <v>1</v>
      </c>
      <c r="E91" s="69" t="s">
        <v>65</v>
      </c>
      <c r="F91" s="70">
        <v>404.77</v>
      </c>
      <c r="G91" s="40"/>
      <c r="H91" s="24"/>
      <c r="I91" s="47" t="s">
        <v>38</v>
      </c>
      <c r="J91" s="48">
        <f>IF(I91="Less(-)",-1,1)</f>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ROUND(total_amount_ba($B$2,$D$2,D91,F91,J91,K91,M91),0)</f>
        <v>405</v>
      </c>
      <c r="BB91" s="60">
        <f>BA91+SUM(N91:AZ91)</f>
        <v>405</v>
      </c>
      <c r="BC91" s="56" t="str">
        <f>SpellNumber(L91,BB91)</f>
        <v>INR  Four Hundred &amp; Five  Only</v>
      </c>
      <c r="IA91" s="22">
        <v>10.17</v>
      </c>
      <c r="IB91" s="22" t="s">
        <v>252</v>
      </c>
      <c r="IC91" s="22" t="s">
        <v>169</v>
      </c>
      <c r="ID91" s="22">
        <v>1</v>
      </c>
      <c r="IE91" s="23" t="s">
        <v>65</v>
      </c>
      <c r="IF91" s="23"/>
      <c r="IG91" s="23"/>
      <c r="IH91" s="23"/>
      <c r="II91" s="23"/>
    </row>
    <row r="92" spans="1:243" s="22" customFormat="1" ht="28.5">
      <c r="A92" s="66">
        <v>10.18</v>
      </c>
      <c r="B92" s="71" t="s">
        <v>207</v>
      </c>
      <c r="C92" s="39" t="s">
        <v>170</v>
      </c>
      <c r="D92" s="74"/>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6"/>
      <c r="IA92" s="22">
        <v>10.18</v>
      </c>
      <c r="IB92" s="22" t="s">
        <v>207</v>
      </c>
      <c r="IC92" s="22" t="s">
        <v>170</v>
      </c>
      <c r="IE92" s="23"/>
      <c r="IF92" s="23"/>
      <c r="IG92" s="23"/>
      <c r="IH92" s="23"/>
      <c r="II92" s="23"/>
    </row>
    <row r="93" spans="1:243" s="22" customFormat="1" ht="15.75">
      <c r="A93" s="66">
        <v>10.19</v>
      </c>
      <c r="B93" s="71" t="s">
        <v>205</v>
      </c>
      <c r="C93" s="39" t="s">
        <v>171</v>
      </c>
      <c r="D93" s="74"/>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6"/>
      <c r="IA93" s="22">
        <v>10.19</v>
      </c>
      <c r="IB93" s="22" t="s">
        <v>205</v>
      </c>
      <c r="IC93" s="22" t="s">
        <v>171</v>
      </c>
      <c r="IE93" s="23"/>
      <c r="IF93" s="23"/>
      <c r="IG93" s="23"/>
      <c r="IH93" s="23"/>
      <c r="II93" s="23"/>
    </row>
    <row r="94" spans="1:243" s="22" customFormat="1" ht="28.5">
      <c r="A94" s="70">
        <v>10.2</v>
      </c>
      <c r="B94" s="67" t="s">
        <v>252</v>
      </c>
      <c r="C94" s="39" t="s">
        <v>172</v>
      </c>
      <c r="D94" s="68">
        <v>2</v>
      </c>
      <c r="E94" s="69" t="s">
        <v>65</v>
      </c>
      <c r="F94" s="70">
        <v>334.37</v>
      </c>
      <c r="G94" s="40"/>
      <c r="H94" s="24"/>
      <c r="I94" s="47" t="s">
        <v>38</v>
      </c>
      <c r="J94" s="48">
        <f>IF(I94="Less(-)",-1,1)</f>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ROUND(total_amount_ba($B$2,$D$2,D94,F94,J94,K94,M94),0)</f>
        <v>669</v>
      </c>
      <c r="BB94" s="60">
        <f>BA94+SUM(N94:AZ94)</f>
        <v>669</v>
      </c>
      <c r="BC94" s="56" t="str">
        <f>SpellNumber(L94,BB94)</f>
        <v>INR  Six Hundred &amp; Sixty Nine  Only</v>
      </c>
      <c r="IA94" s="22">
        <v>10.2</v>
      </c>
      <c r="IB94" s="22" t="s">
        <v>252</v>
      </c>
      <c r="IC94" s="22" t="s">
        <v>172</v>
      </c>
      <c r="ID94" s="22">
        <v>2</v>
      </c>
      <c r="IE94" s="23" t="s">
        <v>65</v>
      </c>
      <c r="IF94" s="23"/>
      <c r="IG94" s="23"/>
      <c r="IH94" s="23"/>
      <c r="II94" s="23"/>
    </row>
    <row r="95" spans="1:243" s="22" customFormat="1" ht="28.5" customHeight="1">
      <c r="A95" s="66">
        <v>10.21</v>
      </c>
      <c r="B95" s="67" t="s">
        <v>253</v>
      </c>
      <c r="C95" s="39" t="s">
        <v>173</v>
      </c>
      <c r="D95" s="74"/>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6"/>
      <c r="IA95" s="22">
        <v>10.21</v>
      </c>
      <c r="IB95" s="72" t="s">
        <v>253</v>
      </c>
      <c r="IC95" s="22" t="s">
        <v>173</v>
      </c>
      <c r="IE95" s="23"/>
      <c r="IF95" s="23"/>
      <c r="IG95" s="23"/>
      <c r="IH95" s="23"/>
      <c r="II95" s="23"/>
    </row>
    <row r="96" spans="1:237" ht="15.75">
      <c r="A96" s="66">
        <v>10.22</v>
      </c>
      <c r="B96" s="67" t="s">
        <v>208</v>
      </c>
      <c r="C96" s="39" t="s">
        <v>268</v>
      </c>
      <c r="D96" s="74"/>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6"/>
      <c r="IA96" s="1">
        <v>10.22</v>
      </c>
      <c r="IB96" s="1" t="s">
        <v>208</v>
      </c>
      <c r="IC96" s="1" t="s">
        <v>268</v>
      </c>
    </row>
    <row r="97" spans="1:239" ht="27.75" customHeight="1">
      <c r="A97" s="70">
        <v>10.23</v>
      </c>
      <c r="B97" s="67" t="s">
        <v>252</v>
      </c>
      <c r="C97" s="39" t="s">
        <v>269</v>
      </c>
      <c r="D97" s="68">
        <v>2</v>
      </c>
      <c r="E97" s="69" t="s">
        <v>65</v>
      </c>
      <c r="F97" s="70">
        <v>454.05</v>
      </c>
      <c r="G97" s="40"/>
      <c r="H97" s="24"/>
      <c r="I97" s="47" t="s">
        <v>38</v>
      </c>
      <c r="J97" s="48">
        <f>IF(I97="Less(-)",-1,1)</f>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ROUND(total_amount_ba($B$2,$D$2,D97,F97,J97,K97,M97),0)</f>
        <v>908</v>
      </c>
      <c r="BB97" s="60">
        <f>BA97+SUM(N97:AZ97)</f>
        <v>908</v>
      </c>
      <c r="BC97" s="56" t="str">
        <f>SpellNumber(L97,BB97)</f>
        <v>INR  Nine Hundred &amp; Eight  Only</v>
      </c>
      <c r="IA97" s="1">
        <v>10.23</v>
      </c>
      <c r="IB97" s="1" t="s">
        <v>252</v>
      </c>
      <c r="IC97" s="1" t="s">
        <v>269</v>
      </c>
      <c r="ID97" s="1">
        <v>2</v>
      </c>
      <c r="IE97" s="3" t="s">
        <v>65</v>
      </c>
    </row>
    <row r="98" spans="1:237" ht="28.5">
      <c r="A98" s="66">
        <v>10.24</v>
      </c>
      <c r="B98" s="71" t="s">
        <v>209</v>
      </c>
      <c r="C98" s="39" t="s">
        <v>270</v>
      </c>
      <c r="D98" s="74"/>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6"/>
      <c r="IA98" s="1">
        <v>10.24</v>
      </c>
      <c r="IB98" s="1" t="s">
        <v>209</v>
      </c>
      <c r="IC98" s="1" t="s">
        <v>270</v>
      </c>
    </row>
    <row r="99" spans="1:237" ht="15.75">
      <c r="A99" s="66">
        <v>10.25</v>
      </c>
      <c r="B99" s="71" t="s">
        <v>184</v>
      </c>
      <c r="C99" s="39" t="s">
        <v>271</v>
      </c>
      <c r="D99" s="74"/>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6"/>
      <c r="IA99" s="1">
        <v>10.25</v>
      </c>
      <c r="IB99" s="1" t="s">
        <v>184</v>
      </c>
      <c r="IC99" s="1" t="s">
        <v>271</v>
      </c>
    </row>
    <row r="100" spans="1:239" ht="28.5">
      <c r="A100" s="70">
        <v>10.26</v>
      </c>
      <c r="B100" s="67" t="s">
        <v>252</v>
      </c>
      <c r="C100" s="39" t="s">
        <v>272</v>
      </c>
      <c r="D100" s="68">
        <v>2</v>
      </c>
      <c r="E100" s="69" t="s">
        <v>65</v>
      </c>
      <c r="F100" s="70">
        <v>312.09</v>
      </c>
      <c r="G100" s="40"/>
      <c r="H100" s="24"/>
      <c r="I100" s="47" t="s">
        <v>38</v>
      </c>
      <c r="J100" s="48">
        <f>IF(I100="Less(-)",-1,1)</f>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ROUND(total_amount_ba($B$2,$D$2,D100,F100,J100,K100,M100),0)</f>
        <v>624</v>
      </c>
      <c r="BB100" s="60">
        <f>BA100+SUM(N100:AZ100)</f>
        <v>624</v>
      </c>
      <c r="BC100" s="56" t="str">
        <f>SpellNumber(L100,BB100)</f>
        <v>INR  Six Hundred &amp; Twenty Four  Only</v>
      </c>
      <c r="IA100" s="1">
        <v>10.26</v>
      </c>
      <c r="IB100" s="1" t="s">
        <v>252</v>
      </c>
      <c r="IC100" s="1" t="s">
        <v>272</v>
      </c>
      <c r="ID100" s="1">
        <v>2</v>
      </c>
      <c r="IE100" s="3" t="s">
        <v>65</v>
      </c>
    </row>
    <row r="101" spans="1:237" ht="15.75">
      <c r="A101" s="66">
        <v>10.27</v>
      </c>
      <c r="B101" s="67" t="s">
        <v>210</v>
      </c>
      <c r="C101" s="39" t="s">
        <v>273</v>
      </c>
      <c r="D101" s="74"/>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6"/>
      <c r="IA101" s="1">
        <v>10.27</v>
      </c>
      <c r="IB101" s="1" t="s">
        <v>210</v>
      </c>
      <c r="IC101" s="1" t="s">
        <v>273</v>
      </c>
    </row>
    <row r="102" spans="1:237" ht="15.75">
      <c r="A102" s="66">
        <v>10.28</v>
      </c>
      <c r="B102" s="67" t="s">
        <v>184</v>
      </c>
      <c r="C102" s="39" t="s">
        <v>274</v>
      </c>
      <c r="D102" s="74"/>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6"/>
      <c r="IA102" s="1">
        <v>10.28</v>
      </c>
      <c r="IB102" s="1" t="s">
        <v>184</v>
      </c>
      <c r="IC102" s="1" t="s">
        <v>274</v>
      </c>
    </row>
    <row r="103" spans="1:239" ht="28.5">
      <c r="A103" s="70">
        <v>10.29</v>
      </c>
      <c r="B103" s="67" t="s">
        <v>252</v>
      </c>
      <c r="C103" s="39" t="s">
        <v>275</v>
      </c>
      <c r="D103" s="68">
        <v>2</v>
      </c>
      <c r="E103" s="69" t="s">
        <v>65</v>
      </c>
      <c r="F103" s="70">
        <v>320.29</v>
      </c>
      <c r="G103" s="40"/>
      <c r="H103" s="24"/>
      <c r="I103" s="47" t="s">
        <v>38</v>
      </c>
      <c r="J103" s="48">
        <f>IF(I103="Less(-)",-1,1)</f>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9"/>
      <c r="BA103" s="42">
        <f>ROUND(total_amount_ba($B$2,$D$2,D103,F103,J103,K103,M103),0)</f>
        <v>641</v>
      </c>
      <c r="BB103" s="60">
        <f>BA103+SUM(N103:AZ103)</f>
        <v>641</v>
      </c>
      <c r="BC103" s="56" t="str">
        <f>SpellNumber(L103,BB103)</f>
        <v>INR  Six Hundred &amp; Forty One  Only</v>
      </c>
      <c r="IA103" s="1">
        <v>10.29</v>
      </c>
      <c r="IB103" s="1" t="s">
        <v>252</v>
      </c>
      <c r="IC103" s="1" t="s">
        <v>275</v>
      </c>
      <c r="ID103" s="1">
        <v>2</v>
      </c>
      <c r="IE103" s="3" t="s">
        <v>65</v>
      </c>
    </row>
    <row r="104" spans="1:237" ht="15.75">
      <c r="A104" s="66">
        <v>10.3</v>
      </c>
      <c r="B104" s="71" t="s">
        <v>212</v>
      </c>
      <c r="C104" s="39" t="s">
        <v>276</v>
      </c>
      <c r="D104" s="74"/>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6"/>
      <c r="IA104" s="1">
        <v>10.3</v>
      </c>
      <c r="IB104" s="1" t="s">
        <v>212</v>
      </c>
      <c r="IC104" s="1" t="s">
        <v>276</v>
      </c>
    </row>
    <row r="105" spans="1:239" ht="28.5">
      <c r="A105" s="66">
        <v>10.31</v>
      </c>
      <c r="B105" s="71" t="s">
        <v>252</v>
      </c>
      <c r="C105" s="39" t="s">
        <v>277</v>
      </c>
      <c r="D105" s="68">
        <v>1</v>
      </c>
      <c r="E105" s="69" t="s">
        <v>65</v>
      </c>
      <c r="F105" s="70">
        <v>232.96</v>
      </c>
      <c r="G105" s="40"/>
      <c r="H105" s="24"/>
      <c r="I105" s="47" t="s">
        <v>38</v>
      </c>
      <c r="J105" s="48">
        <f>IF(I105="Less(-)",-1,1)</f>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ROUND(total_amount_ba($B$2,$D$2,D105,F105,J105,K105,M105),0)</f>
        <v>233</v>
      </c>
      <c r="BB105" s="60">
        <f>BA105+SUM(N105:AZ105)</f>
        <v>233</v>
      </c>
      <c r="BC105" s="56" t="str">
        <f>SpellNumber(L105,BB105)</f>
        <v>INR  Two Hundred &amp; Thirty Three  Only</v>
      </c>
      <c r="IA105" s="1">
        <v>10.31</v>
      </c>
      <c r="IB105" s="1" t="s">
        <v>252</v>
      </c>
      <c r="IC105" s="1" t="s">
        <v>277</v>
      </c>
      <c r="ID105" s="1">
        <v>1</v>
      </c>
      <c r="IE105" s="3" t="s">
        <v>65</v>
      </c>
    </row>
    <row r="106" spans="1:237" ht="42.75">
      <c r="A106" s="70">
        <v>10.32</v>
      </c>
      <c r="B106" s="67" t="s">
        <v>211</v>
      </c>
      <c r="C106" s="39" t="s">
        <v>278</v>
      </c>
      <c r="D106" s="74"/>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6"/>
      <c r="IA106" s="1">
        <v>10.32</v>
      </c>
      <c r="IB106" s="1" t="s">
        <v>211</v>
      </c>
      <c r="IC106" s="1" t="s">
        <v>278</v>
      </c>
    </row>
    <row r="107" spans="1:239" ht="28.5">
      <c r="A107" s="66">
        <v>10.33</v>
      </c>
      <c r="B107" s="67" t="s">
        <v>184</v>
      </c>
      <c r="C107" s="39" t="s">
        <v>279</v>
      </c>
      <c r="D107" s="68">
        <v>25</v>
      </c>
      <c r="E107" s="69" t="s">
        <v>65</v>
      </c>
      <c r="F107" s="70">
        <v>422.13</v>
      </c>
      <c r="G107" s="40"/>
      <c r="H107" s="24"/>
      <c r="I107" s="47" t="s">
        <v>38</v>
      </c>
      <c r="J107" s="48">
        <f aca="true" t="shared" si="4" ref="J107:J137">IF(I107="Less(-)",-1,1)</f>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aca="true" t="shared" si="5" ref="BA107:BA137">ROUND(total_amount_ba($B$2,$D$2,D107,F107,J107,K107,M107),0)</f>
        <v>10553</v>
      </c>
      <c r="BB107" s="60">
        <f aca="true" t="shared" si="6" ref="BB107:BB137">BA107+SUM(N107:AZ107)</f>
        <v>10553</v>
      </c>
      <c r="BC107" s="56" t="str">
        <f aca="true" t="shared" si="7" ref="BC107:BC137">SpellNumber(L107,BB107)</f>
        <v>INR  Ten Thousand Five Hundred &amp; Fifty Three  Only</v>
      </c>
      <c r="IA107" s="1">
        <v>10.33</v>
      </c>
      <c r="IB107" s="1" t="s">
        <v>184</v>
      </c>
      <c r="IC107" s="1" t="s">
        <v>279</v>
      </c>
      <c r="ID107" s="1">
        <v>25</v>
      </c>
      <c r="IE107" s="3" t="s">
        <v>65</v>
      </c>
    </row>
    <row r="108" spans="1:239" ht="28.5">
      <c r="A108" s="66">
        <v>10.34</v>
      </c>
      <c r="B108" s="67" t="s">
        <v>212</v>
      </c>
      <c r="C108" s="39" t="s">
        <v>280</v>
      </c>
      <c r="D108" s="68">
        <v>1</v>
      </c>
      <c r="E108" s="69" t="s">
        <v>65</v>
      </c>
      <c r="F108" s="70">
        <v>357.65</v>
      </c>
      <c r="G108" s="40"/>
      <c r="H108" s="24"/>
      <c r="I108" s="47" t="s">
        <v>38</v>
      </c>
      <c r="J108" s="48">
        <f t="shared" si="4"/>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5"/>
        <v>358</v>
      </c>
      <c r="BB108" s="60">
        <f t="shared" si="6"/>
        <v>358</v>
      </c>
      <c r="BC108" s="56" t="str">
        <f t="shared" si="7"/>
        <v>INR  Three Hundred &amp; Fifty Eight  Only</v>
      </c>
      <c r="IA108" s="1">
        <v>10.34</v>
      </c>
      <c r="IB108" s="1" t="s">
        <v>212</v>
      </c>
      <c r="IC108" s="1" t="s">
        <v>280</v>
      </c>
      <c r="ID108" s="1">
        <v>1</v>
      </c>
      <c r="IE108" s="3" t="s">
        <v>65</v>
      </c>
    </row>
    <row r="109" spans="1:237" ht="85.5">
      <c r="A109" s="70">
        <v>10.35</v>
      </c>
      <c r="B109" s="67" t="s">
        <v>213</v>
      </c>
      <c r="C109" s="39" t="s">
        <v>281</v>
      </c>
      <c r="D109" s="74"/>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6"/>
      <c r="IA109" s="1">
        <v>10.35</v>
      </c>
      <c r="IB109" s="1" t="s">
        <v>213</v>
      </c>
      <c r="IC109" s="1" t="s">
        <v>281</v>
      </c>
    </row>
    <row r="110" spans="1:237" ht="15.75">
      <c r="A110" s="66">
        <v>10.36</v>
      </c>
      <c r="B110" s="71" t="s">
        <v>214</v>
      </c>
      <c r="C110" s="39" t="s">
        <v>282</v>
      </c>
      <c r="D110" s="74"/>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6"/>
      <c r="IA110" s="1">
        <v>10.36</v>
      </c>
      <c r="IB110" s="1" t="s">
        <v>214</v>
      </c>
      <c r="IC110" s="1" t="s">
        <v>282</v>
      </c>
    </row>
    <row r="111" spans="1:239" ht="28.5">
      <c r="A111" s="66">
        <v>10.37</v>
      </c>
      <c r="B111" s="71" t="s">
        <v>254</v>
      </c>
      <c r="C111" s="39" t="s">
        <v>283</v>
      </c>
      <c r="D111" s="68">
        <v>1</v>
      </c>
      <c r="E111" s="69" t="s">
        <v>65</v>
      </c>
      <c r="F111" s="70">
        <v>1116.22</v>
      </c>
      <c r="G111" s="40"/>
      <c r="H111" s="24"/>
      <c r="I111" s="47" t="s">
        <v>38</v>
      </c>
      <c r="J111" s="48">
        <f t="shared" si="4"/>
        <v>1</v>
      </c>
      <c r="K111" s="24" t="s">
        <v>39</v>
      </c>
      <c r="L111" s="24" t="s">
        <v>4</v>
      </c>
      <c r="M111" s="41"/>
      <c r="N111" s="24"/>
      <c r="O111" s="24"/>
      <c r="P111" s="46"/>
      <c r="Q111" s="24"/>
      <c r="R111" s="24"/>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59"/>
      <c r="BA111" s="42">
        <f t="shared" si="5"/>
        <v>1116</v>
      </c>
      <c r="BB111" s="60">
        <f t="shared" si="6"/>
        <v>1116</v>
      </c>
      <c r="BC111" s="56" t="str">
        <f t="shared" si="7"/>
        <v>INR  One Thousand One Hundred &amp; Sixteen  Only</v>
      </c>
      <c r="IA111" s="1">
        <v>10.37</v>
      </c>
      <c r="IB111" s="1" t="s">
        <v>254</v>
      </c>
      <c r="IC111" s="1" t="s">
        <v>283</v>
      </c>
      <c r="ID111" s="1">
        <v>1</v>
      </c>
      <c r="IE111" s="3" t="s">
        <v>65</v>
      </c>
    </row>
    <row r="112" spans="1:237" ht="15.75">
      <c r="A112" s="70">
        <v>10.38</v>
      </c>
      <c r="B112" s="67" t="s">
        <v>215</v>
      </c>
      <c r="C112" s="39" t="s">
        <v>284</v>
      </c>
      <c r="D112" s="74"/>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6"/>
      <c r="IA112" s="1">
        <v>10.38</v>
      </c>
      <c r="IB112" s="1" t="s">
        <v>215</v>
      </c>
      <c r="IC112" s="1" t="s">
        <v>284</v>
      </c>
    </row>
    <row r="113" spans="1:239" ht="28.5">
      <c r="A113" s="66">
        <v>10.39</v>
      </c>
      <c r="B113" s="67" t="s">
        <v>255</v>
      </c>
      <c r="C113" s="39" t="s">
        <v>285</v>
      </c>
      <c r="D113" s="68">
        <v>2</v>
      </c>
      <c r="E113" s="69" t="s">
        <v>65</v>
      </c>
      <c r="F113" s="70">
        <v>1054.05</v>
      </c>
      <c r="G113" s="40"/>
      <c r="H113" s="24"/>
      <c r="I113" s="47" t="s">
        <v>38</v>
      </c>
      <c r="J113" s="48">
        <f t="shared" si="4"/>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5"/>
        <v>2108</v>
      </c>
      <c r="BB113" s="60">
        <f t="shared" si="6"/>
        <v>2108</v>
      </c>
      <c r="BC113" s="56" t="str">
        <f t="shared" si="7"/>
        <v>INR  Two Thousand One Hundred &amp; Eight  Only</v>
      </c>
      <c r="IA113" s="1">
        <v>10.39</v>
      </c>
      <c r="IB113" s="1" t="s">
        <v>255</v>
      </c>
      <c r="IC113" s="1" t="s">
        <v>285</v>
      </c>
      <c r="ID113" s="1">
        <v>2</v>
      </c>
      <c r="IE113" s="3" t="s">
        <v>65</v>
      </c>
    </row>
    <row r="114" spans="1:237" ht="15.75">
      <c r="A114" s="66">
        <v>11</v>
      </c>
      <c r="B114" s="67" t="s">
        <v>92</v>
      </c>
      <c r="C114" s="39" t="s">
        <v>286</v>
      </c>
      <c r="D114" s="74"/>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6"/>
      <c r="IA114" s="1">
        <v>11</v>
      </c>
      <c r="IB114" s="1" t="s">
        <v>92</v>
      </c>
      <c r="IC114" s="1" t="s">
        <v>286</v>
      </c>
    </row>
    <row r="115" spans="1:237" ht="71.25">
      <c r="A115" s="70">
        <v>11.01</v>
      </c>
      <c r="B115" s="67" t="s">
        <v>93</v>
      </c>
      <c r="C115" s="39" t="s">
        <v>287</v>
      </c>
      <c r="D115" s="74"/>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6"/>
      <c r="IA115" s="1">
        <v>11.01</v>
      </c>
      <c r="IB115" s="1" t="s">
        <v>93</v>
      </c>
      <c r="IC115" s="1" t="s">
        <v>287</v>
      </c>
    </row>
    <row r="116" spans="1:239" ht="15.75">
      <c r="A116" s="66">
        <v>11.02</v>
      </c>
      <c r="B116" s="71" t="s">
        <v>94</v>
      </c>
      <c r="C116" s="39" t="s">
        <v>288</v>
      </c>
      <c r="D116" s="68">
        <v>1</v>
      </c>
      <c r="E116" s="69" t="s">
        <v>69</v>
      </c>
      <c r="F116" s="70">
        <v>249.8</v>
      </c>
      <c r="G116" s="40"/>
      <c r="H116" s="24"/>
      <c r="I116" s="47" t="s">
        <v>38</v>
      </c>
      <c r="J116" s="48">
        <f t="shared" si="4"/>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 t="shared" si="5"/>
        <v>250</v>
      </c>
      <c r="BB116" s="60">
        <f t="shared" si="6"/>
        <v>250</v>
      </c>
      <c r="BC116" s="56" t="str">
        <f t="shared" si="7"/>
        <v>INR  Two Hundred &amp; Fifty  Only</v>
      </c>
      <c r="IA116" s="1">
        <v>11.02</v>
      </c>
      <c r="IB116" s="1" t="s">
        <v>94</v>
      </c>
      <c r="IC116" s="1" t="s">
        <v>288</v>
      </c>
      <c r="ID116" s="1">
        <v>1</v>
      </c>
      <c r="IE116" s="3" t="s">
        <v>69</v>
      </c>
    </row>
    <row r="117" spans="1:239" ht="28.5">
      <c r="A117" s="66">
        <v>11.03</v>
      </c>
      <c r="B117" s="71" t="s">
        <v>95</v>
      </c>
      <c r="C117" s="39" t="s">
        <v>289</v>
      </c>
      <c r="D117" s="68">
        <v>10</v>
      </c>
      <c r="E117" s="69" t="s">
        <v>69</v>
      </c>
      <c r="F117" s="70">
        <v>301.7</v>
      </c>
      <c r="G117" s="40"/>
      <c r="H117" s="24"/>
      <c r="I117" s="47" t="s">
        <v>38</v>
      </c>
      <c r="J117" s="48">
        <f t="shared" si="4"/>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 t="shared" si="5"/>
        <v>3017</v>
      </c>
      <c r="BB117" s="60">
        <f t="shared" si="6"/>
        <v>3017</v>
      </c>
      <c r="BC117" s="56" t="str">
        <f t="shared" si="7"/>
        <v>INR  Three Thousand  &amp;Seventeen  Only</v>
      </c>
      <c r="IA117" s="1">
        <v>11.03</v>
      </c>
      <c r="IB117" s="1" t="s">
        <v>95</v>
      </c>
      <c r="IC117" s="1" t="s">
        <v>289</v>
      </c>
      <c r="ID117" s="1">
        <v>10</v>
      </c>
      <c r="IE117" s="3" t="s">
        <v>69</v>
      </c>
    </row>
    <row r="118" spans="1:237" ht="99.75">
      <c r="A118" s="70">
        <v>11.04</v>
      </c>
      <c r="B118" s="67" t="s">
        <v>216</v>
      </c>
      <c r="C118" s="39" t="s">
        <v>290</v>
      </c>
      <c r="D118" s="74"/>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6"/>
      <c r="IA118" s="1">
        <v>11.04</v>
      </c>
      <c r="IB118" s="1" t="s">
        <v>216</v>
      </c>
      <c r="IC118" s="1" t="s">
        <v>290</v>
      </c>
    </row>
    <row r="119" spans="1:239" ht="28.5">
      <c r="A119" s="66">
        <v>11.05</v>
      </c>
      <c r="B119" s="67" t="s">
        <v>94</v>
      </c>
      <c r="C119" s="39" t="s">
        <v>291</v>
      </c>
      <c r="D119" s="68">
        <v>1.5</v>
      </c>
      <c r="E119" s="69" t="s">
        <v>69</v>
      </c>
      <c r="F119" s="70">
        <v>392.45</v>
      </c>
      <c r="G119" s="40"/>
      <c r="H119" s="24"/>
      <c r="I119" s="47" t="s">
        <v>38</v>
      </c>
      <c r="J119" s="48">
        <f t="shared" si="4"/>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 t="shared" si="5"/>
        <v>589</v>
      </c>
      <c r="BB119" s="60">
        <f t="shared" si="6"/>
        <v>589</v>
      </c>
      <c r="BC119" s="56" t="str">
        <f t="shared" si="7"/>
        <v>INR  Five Hundred &amp; Eighty Nine  Only</v>
      </c>
      <c r="IA119" s="1">
        <v>11.05</v>
      </c>
      <c r="IB119" s="1" t="s">
        <v>94</v>
      </c>
      <c r="IC119" s="1" t="s">
        <v>291</v>
      </c>
      <c r="ID119" s="1">
        <v>1.5</v>
      </c>
      <c r="IE119" s="3" t="s">
        <v>69</v>
      </c>
    </row>
    <row r="120" spans="1:237" ht="42.75">
      <c r="A120" s="66">
        <v>11.06</v>
      </c>
      <c r="B120" s="67" t="s">
        <v>217</v>
      </c>
      <c r="C120" s="39" t="s">
        <v>292</v>
      </c>
      <c r="D120" s="74"/>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6"/>
      <c r="IA120" s="1">
        <v>11.06</v>
      </c>
      <c r="IB120" s="1" t="s">
        <v>217</v>
      </c>
      <c r="IC120" s="1" t="s">
        <v>292</v>
      </c>
    </row>
    <row r="121" spans="1:237" ht="15.75">
      <c r="A121" s="70">
        <v>11.07</v>
      </c>
      <c r="B121" s="67" t="s">
        <v>218</v>
      </c>
      <c r="C121" s="39" t="s">
        <v>293</v>
      </c>
      <c r="D121" s="74"/>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6"/>
      <c r="IA121" s="1">
        <v>11.07</v>
      </c>
      <c r="IB121" s="1" t="s">
        <v>218</v>
      </c>
      <c r="IC121" s="1" t="s">
        <v>293</v>
      </c>
    </row>
    <row r="122" spans="1:239" ht="28.5">
      <c r="A122" s="66">
        <v>11.08</v>
      </c>
      <c r="B122" s="71" t="s">
        <v>97</v>
      </c>
      <c r="C122" s="39" t="s">
        <v>294</v>
      </c>
      <c r="D122" s="68">
        <v>6</v>
      </c>
      <c r="E122" s="69" t="s">
        <v>65</v>
      </c>
      <c r="F122" s="70">
        <v>72.77</v>
      </c>
      <c r="G122" s="40"/>
      <c r="H122" s="24"/>
      <c r="I122" s="47" t="s">
        <v>38</v>
      </c>
      <c r="J122" s="48">
        <f t="shared" si="4"/>
        <v>1</v>
      </c>
      <c r="K122" s="24" t="s">
        <v>39</v>
      </c>
      <c r="L122" s="24" t="s">
        <v>4</v>
      </c>
      <c r="M122" s="41"/>
      <c r="N122" s="24"/>
      <c r="O122" s="24"/>
      <c r="P122" s="46"/>
      <c r="Q122" s="24"/>
      <c r="R122" s="24"/>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59"/>
      <c r="BA122" s="42">
        <f t="shared" si="5"/>
        <v>437</v>
      </c>
      <c r="BB122" s="60">
        <f t="shared" si="6"/>
        <v>437</v>
      </c>
      <c r="BC122" s="56" t="str">
        <f t="shared" si="7"/>
        <v>INR  Four Hundred &amp; Thirty Seven  Only</v>
      </c>
      <c r="IA122" s="1">
        <v>11.08</v>
      </c>
      <c r="IB122" s="1" t="s">
        <v>97</v>
      </c>
      <c r="IC122" s="1" t="s">
        <v>294</v>
      </c>
      <c r="ID122" s="1">
        <v>6</v>
      </c>
      <c r="IE122" s="3" t="s">
        <v>65</v>
      </c>
    </row>
    <row r="123" spans="1:237" ht="57">
      <c r="A123" s="66">
        <v>11.09</v>
      </c>
      <c r="B123" s="71" t="s">
        <v>256</v>
      </c>
      <c r="C123" s="39" t="s">
        <v>295</v>
      </c>
      <c r="D123" s="74"/>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6"/>
      <c r="IA123" s="1">
        <v>11.09</v>
      </c>
      <c r="IB123" s="1" t="s">
        <v>256</v>
      </c>
      <c r="IC123" s="1" t="s">
        <v>295</v>
      </c>
    </row>
    <row r="124" spans="1:239" ht="28.5">
      <c r="A124" s="70">
        <v>11.1</v>
      </c>
      <c r="B124" s="67" t="s">
        <v>97</v>
      </c>
      <c r="C124" s="39" t="s">
        <v>296</v>
      </c>
      <c r="D124" s="68">
        <v>1</v>
      </c>
      <c r="E124" s="69" t="s">
        <v>65</v>
      </c>
      <c r="F124" s="70">
        <v>206.7</v>
      </c>
      <c r="G124" s="40"/>
      <c r="H124" s="24"/>
      <c r="I124" s="47" t="s">
        <v>38</v>
      </c>
      <c r="J124" s="48">
        <f t="shared" si="4"/>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9"/>
      <c r="BA124" s="42">
        <f t="shared" si="5"/>
        <v>207</v>
      </c>
      <c r="BB124" s="60">
        <f t="shared" si="6"/>
        <v>207</v>
      </c>
      <c r="BC124" s="56" t="str">
        <f t="shared" si="7"/>
        <v>INR  Two Hundred &amp; Seven  Only</v>
      </c>
      <c r="IA124" s="1">
        <v>11.1</v>
      </c>
      <c r="IB124" s="1" t="s">
        <v>97</v>
      </c>
      <c r="IC124" s="1" t="s">
        <v>296</v>
      </c>
      <c r="ID124" s="1">
        <v>1</v>
      </c>
      <c r="IE124" s="3" t="s">
        <v>65</v>
      </c>
    </row>
    <row r="125" spans="1:239" ht="28.5">
      <c r="A125" s="66">
        <v>11.11</v>
      </c>
      <c r="B125" s="67" t="s">
        <v>96</v>
      </c>
      <c r="C125" s="39" t="s">
        <v>297</v>
      </c>
      <c r="D125" s="68">
        <v>1</v>
      </c>
      <c r="E125" s="69" t="s">
        <v>65</v>
      </c>
      <c r="F125" s="70">
        <v>228.97</v>
      </c>
      <c r="G125" s="40"/>
      <c r="H125" s="24"/>
      <c r="I125" s="47" t="s">
        <v>38</v>
      </c>
      <c r="J125" s="48">
        <f t="shared" si="4"/>
        <v>1</v>
      </c>
      <c r="K125" s="24" t="s">
        <v>39</v>
      </c>
      <c r="L125" s="24" t="s">
        <v>4</v>
      </c>
      <c r="M125" s="41"/>
      <c r="N125" s="24"/>
      <c r="O125" s="24"/>
      <c r="P125" s="46"/>
      <c r="Q125" s="24"/>
      <c r="R125" s="2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59"/>
      <c r="BA125" s="42">
        <f t="shared" si="5"/>
        <v>229</v>
      </c>
      <c r="BB125" s="60">
        <f t="shared" si="6"/>
        <v>229</v>
      </c>
      <c r="BC125" s="56" t="str">
        <f t="shared" si="7"/>
        <v>INR  Two Hundred &amp; Twenty Nine  Only</v>
      </c>
      <c r="IA125" s="1">
        <v>11.11</v>
      </c>
      <c r="IB125" s="1" t="s">
        <v>96</v>
      </c>
      <c r="IC125" s="1" t="s">
        <v>297</v>
      </c>
      <c r="ID125" s="1">
        <v>1</v>
      </c>
      <c r="IE125" s="3" t="s">
        <v>65</v>
      </c>
    </row>
    <row r="126" spans="1:237" ht="34.5" customHeight="1">
      <c r="A126" s="66">
        <v>11.12</v>
      </c>
      <c r="B126" s="67" t="s">
        <v>219</v>
      </c>
      <c r="C126" s="39" t="s">
        <v>298</v>
      </c>
      <c r="D126" s="74"/>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6"/>
      <c r="IA126" s="1">
        <v>11.12</v>
      </c>
      <c r="IB126" s="1" t="s">
        <v>219</v>
      </c>
      <c r="IC126" s="1" t="s">
        <v>298</v>
      </c>
    </row>
    <row r="127" spans="1:239" ht="28.5">
      <c r="A127" s="70">
        <v>11.13</v>
      </c>
      <c r="B127" s="67" t="s">
        <v>97</v>
      </c>
      <c r="C127" s="39" t="s">
        <v>299</v>
      </c>
      <c r="D127" s="68">
        <v>2</v>
      </c>
      <c r="E127" s="69" t="s">
        <v>65</v>
      </c>
      <c r="F127" s="70">
        <v>367.33</v>
      </c>
      <c r="G127" s="40"/>
      <c r="H127" s="24"/>
      <c r="I127" s="47" t="s">
        <v>38</v>
      </c>
      <c r="J127" s="48">
        <f t="shared" si="4"/>
        <v>1</v>
      </c>
      <c r="K127" s="24" t="s">
        <v>39</v>
      </c>
      <c r="L127" s="24" t="s">
        <v>4</v>
      </c>
      <c r="M127" s="41"/>
      <c r="N127" s="24"/>
      <c r="O127" s="24"/>
      <c r="P127" s="46"/>
      <c r="Q127" s="24"/>
      <c r="R127" s="24"/>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59"/>
      <c r="BA127" s="42">
        <f t="shared" si="5"/>
        <v>735</v>
      </c>
      <c r="BB127" s="60">
        <f t="shared" si="6"/>
        <v>735</v>
      </c>
      <c r="BC127" s="56" t="str">
        <f t="shared" si="7"/>
        <v>INR  Seven Hundred &amp; Thirty Five  Only</v>
      </c>
      <c r="IA127" s="1">
        <v>11.13</v>
      </c>
      <c r="IB127" s="1" t="s">
        <v>97</v>
      </c>
      <c r="IC127" s="1" t="s">
        <v>299</v>
      </c>
      <c r="ID127" s="1">
        <v>2</v>
      </c>
      <c r="IE127" s="3" t="s">
        <v>65</v>
      </c>
    </row>
    <row r="128" spans="1:237" ht="57">
      <c r="A128" s="66">
        <v>11.14</v>
      </c>
      <c r="B128" s="71" t="s">
        <v>98</v>
      </c>
      <c r="C128" s="39" t="s">
        <v>300</v>
      </c>
      <c r="D128" s="74"/>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6"/>
      <c r="IA128" s="1">
        <v>11.14</v>
      </c>
      <c r="IB128" s="1" t="s">
        <v>98</v>
      </c>
      <c r="IC128" s="1" t="s">
        <v>300</v>
      </c>
    </row>
    <row r="129" spans="1:239" ht="28.5">
      <c r="A129" s="66">
        <v>11.15</v>
      </c>
      <c r="B129" s="71" t="s">
        <v>97</v>
      </c>
      <c r="C129" s="39" t="s">
        <v>301</v>
      </c>
      <c r="D129" s="68">
        <v>1</v>
      </c>
      <c r="E129" s="69" t="s">
        <v>65</v>
      </c>
      <c r="F129" s="70">
        <v>484.3</v>
      </c>
      <c r="G129" s="40"/>
      <c r="H129" s="24"/>
      <c r="I129" s="47" t="s">
        <v>38</v>
      </c>
      <c r="J129" s="48">
        <f t="shared" si="4"/>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9"/>
      <c r="BA129" s="42">
        <f t="shared" si="5"/>
        <v>484</v>
      </c>
      <c r="BB129" s="60">
        <f t="shared" si="6"/>
        <v>484</v>
      </c>
      <c r="BC129" s="56" t="str">
        <f t="shared" si="7"/>
        <v>INR  Four Hundred &amp; Eighty Four  Only</v>
      </c>
      <c r="IA129" s="1">
        <v>11.15</v>
      </c>
      <c r="IB129" s="1" t="s">
        <v>97</v>
      </c>
      <c r="IC129" s="1" t="s">
        <v>301</v>
      </c>
      <c r="ID129" s="1">
        <v>1</v>
      </c>
      <c r="IE129" s="3" t="s">
        <v>65</v>
      </c>
    </row>
    <row r="130" spans="1:237" ht="47.25" customHeight="1">
      <c r="A130" s="70">
        <v>11.16</v>
      </c>
      <c r="B130" s="67" t="s">
        <v>257</v>
      </c>
      <c r="C130" s="39" t="s">
        <v>302</v>
      </c>
      <c r="D130" s="74"/>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6"/>
      <c r="IA130" s="1">
        <v>11.16</v>
      </c>
      <c r="IB130" s="1" t="s">
        <v>257</v>
      </c>
      <c r="IC130" s="1" t="s">
        <v>302</v>
      </c>
    </row>
    <row r="131" spans="1:239" ht="28.5" customHeight="1">
      <c r="A131" s="66">
        <v>11.17</v>
      </c>
      <c r="B131" s="67" t="s">
        <v>258</v>
      </c>
      <c r="C131" s="39" t="s">
        <v>303</v>
      </c>
      <c r="D131" s="68">
        <v>11</v>
      </c>
      <c r="E131" s="69" t="s">
        <v>65</v>
      </c>
      <c r="F131" s="70">
        <v>466.46</v>
      </c>
      <c r="G131" s="40"/>
      <c r="H131" s="24"/>
      <c r="I131" s="47" t="s">
        <v>38</v>
      </c>
      <c r="J131" s="48">
        <f t="shared" si="4"/>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9"/>
      <c r="BA131" s="42">
        <f t="shared" si="5"/>
        <v>5131</v>
      </c>
      <c r="BB131" s="60">
        <f t="shared" si="6"/>
        <v>5131</v>
      </c>
      <c r="BC131" s="56" t="str">
        <f t="shared" si="7"/>
        <v>INR  Five Thousand One Hundred &amp; Thirty One  Only</v>
      </c>
      <c r="IA131" s="1">
        <v>11.17</v>
      </c>
      <c r="IB131" s="1" t="s">
        <v>258</v>
      </c>
      <c r="IC131" s="1" t="s">
        <v>303</v>
      </c>
      <c r="ID131" s="1">
        <v>11</v>
      </c>
      <c r="IE131" s="3" t="s">
        <v>65</v>
      </c>
    </row>
    <row r="132" spans="1:239" ht="62.25" customHeight="1">
      <c r="A132" s="66">
        <v>11.18</v>
      </c>
      <c r="B132" s="67" t="s">
        <v>259</v>
      </c>
      <c r="C132" s="39" t="s">
        <v>304</v>
      </c>
      <c r="D132" s="68">
        <v>6</v>
      </c>
      <c r="E132" s="69" t="s">
        <v>65</v>
      </c>
      <c r="F132" s="70">
        <v>53.7</v>
      </c>
      <c r="G132" s="40"/>
      <c r="H132" s="24"/>
      <c r="I132" s="47" t="s">
        <v>38</v>
      </c>
      <c r="J132" s="48">
        <f t="shared" si="4"/>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9"/>
      <c r="BA132" s="42">
        <f t="shared" si="5"/>
        <v>322</v>
      </c>
      <c r="BB132" s="60">
        <f t="shared" si="6"/>
        <v>322</v>
      </c>
      <c r="BC132" s="56" t="str">
        <f t="shared" si="7"/>
        <v>INR  Three Hundred &amp; Twenty Two  Only</v>
      </c>
      <c r="IA132" s="1">
        <v>11.18</v>
      </c>
      <c r="IB132" s="1" t="s">
        <v>259</v>
      </c>
      <c r="IC132" s="1" t="s">
        <v>304</v>
      </c>
      <c r="ID132" s="1">
        <v>6</v>
      </c>
      <c r="IE132" s="3" t="s">
        <v>65</v>
      </c>
    </row>
    <row r="133" spans="1:237" ht="15.75">
      <c r="A133" s="70">
        <v>12</v>
      </c>
      <c r="B133" s="67" t="s">
        <v>220</v>
      </c>
      <c r="C133" s="39" t="s">
        <v>305</v>
      </c>
      <c r="D133" s="74"/>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6"/>
      <c r="IA133" s="1">
        <v>12</v>
      </c>
      <c r="IB133" s="1" t="s">
        <v>220</v>
      </c>
      <c r="IC133" s="1" t="s">
        <v>305</v>
      </c>
    </row>
    <row r="134" spans="1:239" ht="260.25" customHeight="1">
      <c r="A134" s="66">
        <v>12.01</v>
      </c>
      <c r="B134" s="67" t="s">
        <v>221</v>
      </c>
      <c r="C134" s="39" t="s">
        <v>306</v>
      </c>
      <c r="D134" s="68">
        <v>8.58</v>
      </c>
      <c r="E134" s="69" t="s">
        <v>52</v>
      </c>
      <c r="F134" s="70">
        <v>408.24</v>
      </c>
      <c r="G134" s="40"/>
      <c r="H134" s="24"/>
      <c r="I134" s="47" t="s">
        <v>38</v>
      </c>
      <c r="J134" s="48">
        <f t="shared" si="4"/>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 t="shared" si="5"/>
        <v>3503</v>
      </c>
      <c r="BB134" s="60">
        <f t="shared" si="6"/>
        <v>3503</v>
      </c>
      <c r="BC134" s="56" t="str">
        <f t="shared" si="7"/>
        <v>INR  Three Thousand Five Hundred &amp; Three  Only</v>
      </c>
      <c r="IA134" s="1">
        <v>12.01</v>
      </c>
      <c r="IB134" s="1" t="s">
        <v>221</v>
      </c>
      <c r="IC134" s="1" t="s">
        <v>306</v>
      </c>
      <c r="ID134" s="1">
        <v>8.58</v>
      </c>
      <c r="IE134" s="3" t="s">
        <v>52</v>
      </c>
    </row>
    <row r="135" spans="1:237" ht="23.25" customHeight="1">
      <c r="A135" s="66">
        <v>13</v>
      </c>
      <c r="B135" s="67" t="s">
        <v>260</v>
      </c>
      <c r="C135" s="39" t="s">
        <v>307</v>
      </c>
      <c r="D135" s="74"/>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6"/>
      <c r="IA135" s="1">
        <v>13</v>
      </c>
      <c r="IB135" s="1" t="s">
        <v>260</v>
      </c>
      <c r="IC135" s="1" t="s">
        <v>307</v>
      </c>
    </row>
    <row r="136" spans="1:237" ht="85.5">
      <c r="A136" s="66">
        <v>13.01</v>
      </c>
      <c r="B136" s="67" t="s">
        <v>261</v>
      </c>
      <c r="C136" s="39" t="s">
        <v>308</v>
      </c>
      <c r="D136" s="74"/>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6"/>
      <c r="IA136" s="1">
        <v>13.01</v>
      </c>
      <c r="IB136" s="1" t="s">
        <v>261</v>
      </c>
      <c r="IC136" s="1" t="s">
        <v>308</v>
      </c>
    </row>
    <row r="137" spans="1:239" ht="42.75">
      <c r="A137" s="66">
        <v>13.02</v>
      </c>
      <c r="B137" s="67" t="s">
        <v>262</v>
      </c>
      <c r="C137" s="39" t="s">
        <v>309</v>
      </c>
      <c r="D137" s="68">
        <v>2.82</v>
      </c>
      <c r="E137" s="69" t="s">
        <v>52</v>
      </c>
      <c r="F137" s="70">
        <v>340.64</v>
      </c>
      <c r="G137" s="40"/>
      <c r="H137" s="24"/>
      <c r="I137" s="47" t="s">
        <v>38</v>
      </c>
      <c r="J137" s="48">
        <f t="shared" si="4"/>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 t="shared" si="5"/>
        <v>961</v>
      </c>
      <c r="BB137" s="60">
        <f t="shared" si="6"/>
        <v>961</v>
      </c>
      <c r="BC137" s="56" t="str">
        <f t="shared" si="7"/>
        <v>INR  Nine Hundred &amp; Sixty One  Only</v>
      </c>
      <c r="IA137" s="1">
        <v>13.02</v>
      </c>
      <c r="IB137" s="1" t="s">
        <v>262</v>
      </c>
      <c r="IC137" s="1" t="s">
        <v>309</v>
      </c>
      <c r="ID137" s="1">
        <v>2.82</v>
      </c>
      <c r="IE137" s="3" t="s">
        <v>52</v>
      </c>
    </row>
    <row r="138" spans="1:237" ht="15.75">
      <c r="A138" s="66">
        <v>14</v>
      </c>
      <c r="B138" s="67" t="s">
        <v>73</v>
      </c>
      <c r="C138" s="39" t="s">
        <v>310</v>
      </c>
      <c r="D138" s="74"/>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6"/>
      <c r="IA138" s="1">
        <v>14</v>
      </c>
      <c r="IB138" s="1" t="s">
        <v>73</v>
      </c>
      <c r="IC138" s="1" t="s">
        <v>310</v>
      </c>
    </row>
    <row r="139" spans="1:239" ht="409.5">
      <c r="A139" s="66">
        <v>14.01</v>
      </c>
      <c r="B139" s="67" t="s">
        <v>222</v>
      </c>
      <c r="C139" s="39" t="s">
        <v>311</v>
      </c>
      <c r="D139" s="68">
        <v>1.03</v>
      </c>
      <c r="E139" s="69" t="s">
        <v>230</v>
      </c>
      <c r="F139" s="70">
        <v>4942.04</v>
      </c>
      <c r="G139" s="40"/>
      <c r="H139" s="24"/>
      <c r="I139" s="47" t="s">
        <v>38</v>
      </c>
      <c r="J139" s="48">
        <f aca="true" t="shared" si="8" ref="J139:J150">IF(I139="Less(-)",-1,1)</f>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 aca="true" t="shared" si="9" ref="BA139:BA150">ROUND(total_amount_ba($B$2,$D$2,D139,F139,J139,K139,M139),0)</f>
        <v>5090</v>
      </c>
      <c r="BB139" s="60">
        <f aca="true" t="shared" si="10" ref="BB139:BB150">BA139+SUM(N139:AZ139)</f>
        <v>5090</v>
      </c>
      <c r="BC139" s="56" t="str">
        <f aca="true" t="shared" si="11" ref="BC139:BC151">SpellNumber(L139,BB139)</f>
        <v>INR  Five Thousand  &amp;Ninety  Only</v>
      </c>
      <c r="IA139" s="1">
        <v>14.01</v>
      </c>
      <c r="IB139" s="73" t="s">
        <v>222</v>
      </c>
      <c r="IC139" s="1" t="s">
        <v>311</v>
      </c>
      <c r="ID139" s="1">
        <v>1.03</v>
      </c>
      <c r="IE139" s="3" t="s">
        <v>230</v>
      </c>
    </row>
    <row r="140" spans="1:239" ht="71.25">
      <c r="A140" s="66">
        <v>14.02</v>
      </c>
      <c r="B140" s="67" t="s">
        <v>223</v>
      </c>
      <c r="C140" s="39" t="s">
        <v>312</v>
      </c>
      <c r="D140" s="68">
        <v>2</v>
      </c>
      <c r="E140" s="69" t="s">
        <v>231</v>
      </c>
      <c r="F140" s="70">
        <v>422.32</v>
      </c>
      <c r="G140" s="65">
        <v>20610</v>
      </c>
      <c r="H140" s="50"/>
      <c r="I140" s="51" t="s">
        <v>38</v>
      </c>
      <c r="J140" s="52">
        <f t="shared" si="8"/>
        <v>1</v>
      </c>
      <c r="K140" s="50" t="s">
        <v>39</v>
      </c>
      <c r="L140" s="50" t="s">
        <v>4</v>
      </c>
      <c r="M140" s="53"/>
      <c r="N140" s="50"/>
      <c r="O140" s="50"/>
      <c r="P140" s="54"/>
      <c r="Q140" s="50"/>
      <c r="R140" s="50"/>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42">
        <f t="shared" si="9"/>
        <v>845</v>
      </c>
      <c r="BB140" s="55">
        <f t="shared" si="10"/>
        <v>845</v>
      </c>
      <c r="BC140" s="56" t="str">
        <f t="shared" si="11"/>
        <v>INR  Eight Hundred &amp; Forty Five  Only</v>
      </c>
      <c r="IA140" s="1">
        <v>14.02</v>
      </c>
      <c r="IB140" s="1" t="s">
        <v>223</v>
      </c>
      <c r="IC140" s="1" t="s">
        <v>312</v>
      </c>
      <c r="ID140" s="1">
        <v>2</v>
      </c>
      <c r="IE140" s="3" t="s">
        <v>231</v>
      </c>
    </row>
    <row r="141" spans="1:239" ht="57">
      <c r="A141" s="66">
        <v>14.03</v>
      </c>
      <c r="B141" s="67" t="s">
        <v>263</v>
      </c>
      <c r="C141" s="39" t="s">
        <v>313</v>
      </c>
      <c r="D141" s="68">
        <v>1</v>
      </c>
      <c r="E141" s="69" t="s">
        <v>231</v>
      </c>
      <c r="F141" s="70">
        <v>555.01</v>
      </c>
      <c r="G141" s="40"/>
      <c r="H141" s="24"/>
      <c r="I141" s="47" t="s">
        <v>38</v>
      </c>
      <c r="J141" s="48">
        <f t="shared" si="8"/>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 t="shared" si="9"/>
        <v>555</v>
      </c>
      <c r="BB141" s="60">
        <f t="shared" si="10"/>
        <v>555</v>
      </c>
      <c r="BC141" s="56" t="str">
        <f t="shared" si="11"/>
        <v>INR  Five Hundred &amp; Fifty Five  Only</v>
      </c>
      <c r="IA141" s="1">
        <v>14.03</v>
      </c>
      <c r="IB141" s="1" t="s">
        <v>263</v>
      </c>
      <c r="IC141" s="1" t="s">
        <v>313</v>
      </c>
      <c r="ID141" s="1">
        <v>1</v>
      </c>
      <c r="IE141" s="3" t="s">
        <v>231</v>
      </c>
    </row>
    <row r="142" spans="1:239" ht="57">
      <c r="A142" s="66">
        <v>14.04</v>
      </c>
      <c r="B142" s="67" t="s">
        <v>224</v>
      </c>
      <c r="C142" s="39" t="s">
        <v>314</v>
      </c>
      <c r="D142" s="68">
        <v>5</v>
      </c>
      <c r="E142" s="69" t="s">
        <v>231</v>
      </c>
      <c r="F142" s="70">
        <v>58.65</v>
      </c>
      <c r="G142" s="40"/>
      <c r="H142" s="24"/>
      <c r="I142" s="47" t="s">
        <v>38</v>
      </c>
      <c r="J142" s="48">
        <f t="shared" si="8"/>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 t="shared" si="9"/>
        <v>293</v>
      </c>
      <c r="BB142" s="60">
        <f t="shared" si="10"/>
        <v>293</v>
      </c>
      <c r="BC142" s="56" t="str">
        <f t="shared" si="11"/>
        <v>INR  Two Hundred &amp; Ninety Three  Only</v>
      </c>
      <c r="IA142" s="1">
        <v>14.04</v>
      </c>
      <c r="IB142" s="1" t="s">
        <v>224</v>
      </c>
      <c r="IC142" s="1" t="s">
        <v>314</v>
      </c>
      <c r="ID142" s="1">
        <v>5</v>
      </c>
      <c r="IE142" s="3" t="s">
        <v>231</v>
      </c>
    </row>
    <row r="143" spans="1:239" ht="28.5">
      <c r="A143" s="66">
        <v>14.05</v>
      </c>
      <c r="B143" s="67" t="s">
        <v>225</v>
      </c>
      <c r="C143" s="39" t="s">
        <v>315</v>
      </c>
      <c r="D143" s="68">
        <v>12</v>
      </c>
      <c r="E143" s="69" t="s">
        <v>231</v>
      </c>
      <c r="F143" s="70">
        <v>29.32</v>
      </c>
      <c r="G143" s="40"/>
      <c r="H143" s="24"/>
      <c r="I143" s="47" t="s">
        <v>38</v>
      </c>
      <c r="J143" s="48">
        <f t="shared" si="8"/>
        <v>1</v>
      </c>
      <c r="K143" s="24" t="s">
        <v>39</v>
      </c>
      <c r="L143" s="24" t="s">
        <v>4</v>
      </c>
      <c r="M143" s="41"/>
      <c r="N143" s="24"/>
      <c r="O143" s="24"/>
      <c r="P143" s="46"/>
      <c r="Q143" s="24"/>
      <c r="R143" s="24"/>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59"/>
      <c r="BA143" s="42">
        <f t="shared" si="9"/>
        <v>352</v>
      </c>
      <c r="BB143" s="60">
        <f t="shared" si="10"/>
        <v>352</v>
      </c>
      <c r="BC143" s="56" t="str">
        <f t="shared" si="11"/>
        <v>INR  Three Hundred &amp; Fifty Two  Only</v>
      </c>
      <c r="IA143" s="1">
        <v>14.05</v>
      </c>
      <c r="IB143" s="1" t="s">
        <v>225</v>
      </c>
      <c r="IC143" s="1" t="s">
        <v>315</v>
      </c>
      <c r="ID143" s="1">
        <v>12</v>
      </c>
      <c r="IE143" s="3" t="s">
        <v>231</v>
      </c>
    </row>
    <row r="144" spans="1:239" ht="57">
      <c r="A144" s="66">
        <v>14.06</v>
      </c>
      <c r="B144" s="67" t="s">
        <v>226</v>
      </c>
      <c r="C144" s="39" t="s">
        <v>316</v>
      </c>
      <c r="D144" s="68">
        <v>1</v>
      </c>
      <c r="E144" s="69" t="s">
        <v>231</v>
      </c>
      <c r="F144" s="70">
        <v>504.43</v>
      </c>
      <c r="G144" s="40"/>
      <c r="H144" s="24"/>
      <c r="I144" s="47" t="s">
        <v>38</v>
      </c>
      <c r="J144" s="48">
        <f t="shared" si="8"/>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 t="shared" si="9"/>
        <v>504</v>
      </c>
      <c r="BB144" s="60">
        <f t="shared" si="10"/>
        <v>504</v>
      </c>
      <c r="BC144" s="56" t="str">
        <f t="shared" si="11"/>
        <v>INR  Five Hundred &amp; Four  Only</v>
      </c>
      <c r="IA144" s="1">
        <v>14.06</v>
      </c>
      <c r="IB144" s="1" t="s">
        <v>226</v>
      </c>
      <c r="IC144" s="1" t="s">
        <v>316</v>
      </c>
      <c r="ID144" s="1">
        <v>1</v>
      </c>
      <c r="IE144" s="3" t="s">
        <v>231</v>
      </c>
    </row>
    <row r="145" spans="1:239" ht="42.75">
      <c r="A145" s="66">
        <v>14.07</v>
      </c>
      <c r="B145" s="67" t="s">
        <v>227</v>
      </c>
      <c r="C145" s="39" t="s">
        <v>317</v>
      </c>
      <c r="D145" s="68">
        <v>2</v>
      </c>
      <c r="E145" s="69" t="s">
        <v>231</v>
      </c>
      <c r="F145" s="70">
        <v>281.45</v>
      </c>
      <c r="G145" s="40"/>
      <c r="H145" s="24"/>
      <c r="I145" s="47" t="s">
        <v>38</v>
      </c>
      <c r="J145" s="48">
        <f t="shared" si="8"/>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 t="shared" si="9"/>
        <v>563</v>
      </c>
      <c r="BB145" s="60">
        <f t="shared" si="10"/>
        <v>563</v>
      </c>
      <c r="BC145" s="56" t="str">
        <f t="shared" si="11"/>
        <v>INR  Five Hundred &amp; Sixty Three  Only</v>
      </c>
      <c r="IA145" s="1">
        <v>14.07</v>
      </c>
      <c r="IB145" s="1" t="s">
        <v>227</v>
      </c>
      <c r="IC145" s="1" t="s">
        <v>317</v>
      </c>
      <c r="ID145" s="1">
        <v>2</v>
      </c>
      <c r="IE145" s="3" t="s">
        <v>231</v>
      </c>
    </row>
    <row r="146" spans="1:239" ht="42.75">
      <c r="A146" s="66">
        <v>14.08</v>
      </c>
      <c r="B146" s="67" t="s">
        <v>264</v>
      </c>
      <c r="C146" s="39" t="s">
        <v>318</v>
      </c>
      <c r="D146" s="68">
        <v>1</v>
      </c>
      <c r="E146" s="69" t="s">
        <v>231</v>
      </c>
      <c r="F146" s="70">
        <v>293.29</v>
      </c>
      <c r="G146" s="40"/>
      <c r="H146" s="24"/>
      <c r="I146" s="47" t="s">
        <v>38</v>
      </c>
      <c r="J146" s="48">
        <f t="shared" si="8"/>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9"/>
      <c r="BA146" s="42">
        <f t="shared" si="9"/>
        <v>293</v>
      </c>
      <c r="BB146" s="60">
        <f t="shared" si="10"/>
        <v>293</v>
      </c>
      <c r="BC146" s="56" t="str">
        <f t="shared" si="11"/>
        <v>INR  Two Hundred &amp; Ninety Three  Only</v>
      </c>
      <c r="IA146" s="1">
        <v>14.08</v>
      </c>
      <c r="IB146" s="1" t="s">
        <v>264</v>
      </c>
      <c r="IC146" s="1" t="s">
        <v>318</v>
      </c>
      <c r="ID146" s="1">
        <v>1</v>
      </c>
      <c r="IE146" s="3" t="s">
        <v>231</v>
      </c>
    </row>
    <row r="147" spans="1:239" ht="48.75" customHeight="1">
      <c r="A147" s="66">
        <v>14.09</v>
      </c>
      <c r="B147" s="67" t="s">
        <v>228</v>
      </c>
      <c r="C147" s="39" t="s">
        <v>319</v>
      </c>
      <c r="D147" s="68">
        <v>2</v>
      </c>
      <c r="E147" s="69" t="s">
        <v>231</v>
      </c>
      <c r="F147" s="70">
        <v>2053.04</v>
      </c>
      <c r="G147" s="40"/>
      <c r="H147" s="24"/>
      <c r="I147" s="47" t="s">
        <v>38</v>
      </c>
      <c r="J147" s="48">
        <f t="shared" si="8"/>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 t="shared" si="9"/>
        <v>4106</v>
      </c>
      <c r="BB147" s="60">
        <f t="shared" si="10"/>
        <v>4106</v>
      </c>
      <c r="BC147" s="56" t="str">
        <f t="shared" si="11"/>
        <v>INR  Four Thousand One Hundred &amp; Six  Only</v>
      </c>
      <c r="IA147" s="1">
        <v>14.09</v>
      </c>
      <c r="IB147" s="73" t="s">
        <v>228</v>
      </c>
      <c r="IC147" s="1" t="s">
        <v>319</v>
      </c>
      <c r="ID147" s="1">
        <v>2</v>
      </c>
      <c r="IE147" s="3" t="s">
        <v>231</v>
      </c>
    </row>
    <row r="148" spans="1:239" ht="75" customHeight="1">
      <c r="A148" s="66">
        <v>14.1</v>
      </c>
      <c r="B148" s="67" t="s">
        <v>229</v>
      </c>
      <c r="C148" s="39" t="s">
        <v>320</v>
      </c>
      <c r="D148" s="68">
        <v>2</v>
      </c>
      <c r="E148" s="69" t="s">
        <v>231</v>
      </c>
      <c r="F148" s="70">
        <v>815.75</v>
      </c>
      <c r="G148" s="40"/>
      <c r="H148" s="24"/>
      <c r="I148" s="47" t="s">
        <v>38</v>
      </c>
      <c r="J148" s="48">
        <f t="shared" si="8"/>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9"/>
      <c r="BA148" s="42">
        <f t="shared" si="9"/>
        <v>1632</v>
      </c>
      <c r="BB148" s="60">
        <f t="shared" si="10"/>
        <v>1632</v>
      </c>
      <c r="BC148" s="56" t="str">
        <f t="shared" si="11"/>
        <v>INR  One Thousand Six Hundred &amp; Thirty Two  Only</v>
      </c>
      <c r="IA148" s="1">
        <v>14.1</v>
      </c>
      <c r="IB148" s="73" t="s">
        <v>229</v>
      </c>
      <c r="IC148" s="1" t="s">
        <v>320</v>
      </c>
      <c r="ID148" s="1">
        <v>2</v>
      </c>
      <c r="IE148" s="3" t="s">
        <v>231</v>
      </c>
    </row>
    <row r="149" spans="1:239" ht="36" customHeight="1">
      <c r="A149" s="66">
        <v>14.11</v>
      </c>
      <c r="B149" s="67" t="s">
        <v>265</v>
      </c>
      <c r="C149" s="39" t="s">
        <v>321</v>
      </c>
      <c r="D149" s="68">
        <v>3</v>
      </c>
      <c r="E149" s="69" t="s">
        <v>65</v>
      </c>
      <c r="F149" s="70">
        <v>181.85</v>
      </c>
      <c r="G149" s="65">
        <v>37800</v>
      </c>
      <c r="H149" s="50"/>
      <c r="I149" s="51" t="s">
        <v>38</v>
      </c>
      <c r="J149" s="52">
        <f t="shared" si="8"/>
        <v>1</v>
      </c>
      <c r="K149" s="50" t="s">
        <v>39</v>
      </c>
      <c r="L149" s="50" t="s">
        <v>4</v>
      </c>
      <c r="M149" s="53"/>
      <c r="N149" s="50"/>
      <c r="O149" s="50"/>
      <c r="P149" s="54"/>
      <c r="Q149" s="50"/>
      <c r="R149" s="50"/>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42">
        <f t="shared" si="9"/>
        <v>546</v>
      </c>
      <c r="BB149" s="55">
        <f t="shared" si="10"/>
        <v>546</v>
      </c>
      <c r="BC149" s="56" t="str">
        <f t="shared" si="11"/>
        <v>INR  Five Hundred &amp; Forty Six  Only</v>
      </c>
      <c r="IA149" s="1">
        <v>14.11</v>
      </c>
      <c r="IB149" s="73" t="s">
        <v>265</v>
      </c>
      <c r="IC149" s="1" t="s">
        <v>321</v>
      </c>
      <c r="ID149" s="1">
        <v>3</v>
      </c>
      <c r="IE149" s="3" t="s">
        <v>65</v>
      </c>
    </row>
    <row r="150" spans="1:239" ht="99.75">
      <c r="A150" s="66">
        <v>14.12</v>
      </c>
      <c r="B150" s="67" t="s">
        <v>266</v>
      </c>
      <c r="C150" s="39" t="s">
        <v>322</v>
      </c>
      <c r="D150" s="68">
        <v>2.18</v>
      </c>
      <c r="E150" s="69" t="s">
        <v>99</v>
      </c>
      <c r="F150" s="70">
        <v>803.15</v>
      </c>
      <c r="G150" s="65">
        <v>37800</v>
      </c>
      <c r="H150" s="50"/>
      <c r="I150" s="51" t="s">
        <v>38</v>
      </c>
      <c r="J150" s="52">
        <f t="shared" si="8"/>
        <v>1</v>
      </c>
      <c r="K150" s="50" t="s">
        <v>39</v>
      </c>
      <c r="L150" s="50" t="s">
        <v>4</v>
      </c>
      <c r="M150" s="53"/>
      <c r="N150" s="50"/>
      <c r="O150" s="50"/>
      <c r="P150" s="54"/>
      <c r="Q150" s="50"/>
      <c r="R150" s="50"/>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42">
        <f t="shared" si="9"/>
        <v>1751</v>
      </c>
      <c r="BB150" s="55">
        <f t="shared" si="10"/>
        <v>1751</v>
      </c>
      <c r="BC150" s="56" t="str">
        <f t="shared" si="11"/>
        <v>INR  One Thousand Seven Hundred &amp; Fifty One  Only</v>
      </c>
      <c r="IA150" s="1">
        <v>14.12</v>
      </c>
      <c r="IB150" s="1" t="s">
        <v>266</v>
      </c>
      <c r="IC150" s="1" t="s">
        <v>322</v>
      </c>
      <c r="ID150" s="1">
        <v>2.18</v>
      </c>
      <c r="IE150" s="3" t="s">
        <v>99</v>
      </c>
    </row>
    <row r="151" spans="1:55" ht="28.5">
      <c r="A151" s="25" t="s">
        <v>46</v>
      </c>
      <c r="B151" s="26"/>
      <c r="C151" s="27"/>
      <c r="D151" s="43"/>
      <c r="E151" s="43"/>
      <c r="F151" s="43"/>
      <c r="G151" s="43"/>
      <c r="H151" s="61"/>
      <c r="I151" s="61"/>
      <c r="J151" s="61"/>
      <c r="K151" s="61"/>
      <c r="L151" s="6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63">
        <f>SUM(BA13:BA150)</f>
        <v>207730</v>
      </c>
      <c r="BB151" s="64">
        <f>SUM(BB13:BB150)</f>
        <v>207730</v>
      </c>
      <c r="BC151" s="56" t="str">
        <f t="shared" si="11"/>
        <v>  Two Lakh Seven Thousand Seven Hundred &amp; Thirty  Only</v>
      </c>
    </row>
    <row r="152" spans="1:55" ht="42" customHeight="1">
      <c r="A152" s="26" t="s">
        <v>47</v>
      </c>
      <c r="B152" s="28"/>
      <c r="C152" s="29"/>
      <c r="D152" s="30"/>
      <c r="E152" s="44" t="s">
        <v>54</v>
      </c>
      <c r="F152" s="45"/>
      <c r="G152" s="31"/>
      <c r="H152" s="32"/>
      <c r="I152" s="32"/>
      <c r="J152" s="32"/>
      <c r="K152" s="33"/>
      <c r="L152" s="34"/>
      <c r="M152" s="35"/>
      <c r="N152" s="36"/>
      <c r="O152" s="22"/>
      <c r="P152" s="22"/>
      <c r="Q152" s="22"/>
      <c r="R152" s="22"/>
      <c r="S152" s="22"/>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7">
        <f>IF(ISBLANK(F152),0,IF(E152="Excess (+)",ROUND(BA151+(BA151*F152),2),IF(E152="Less (-)",ROUND(BA151+(BA151*F152*(-1)),2),IF(E152="At Par",BA151,0))))</f>
        <v>0</v>
      </c>
      <c r="BB152" s="38">
        <f>ROUND(BA152,0)</f>
        <v>0</v>
      </c>
      <c r="BC152" s="21" t="str">
        <f>SpellNumber($E$2,BB152)</f>
        <v>INR Zero Only</v>
      </c>
    </row>
    <row r="153" spans="1:55" ht="18">
      <c r="A153" s="25" t="s">
        <v>48</v>
      </c>
      <c r="B153" s="25"/>
      <c r="C153" s="78" t="str">
        <f>SpellNumber($E$2,BB152)</f>
        <v>INR Zero Only</v>
      </c>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row>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sheetData>
  <sheetProtection password="9E83" sheet="1"/>
  <autoFilter ref="A11:BC153"/>
  <mergeCells count="73">
    <mergeCell ref="A9:BC9"/>
    <mergeCell ref="C153:BC153"/>
    <mergeCell ref="A1:L1"/>
    <mergeCell ref="A4:BC4"/>
    <mergeCell ref="A5:BC5"/>
    <mergeCell ref="A6:BC6"/>
    <mergeCell ref="A7:BC7"/>
    <mergeCell ref="B8:BC8"/>
    <mergeCell ref="D13:BC13"/>
    <mergeCell ref="D14:BC14"/>
    <mergeCell ref="D16:BC16"/>
    <mergeCell ref="D17:BC17"/>
    <mergeCell ref="D20:BC20"/>
    <mergeCell ref="D21:BC21"/>
    <mergeCell ref="D24:BC24"/>
    <mergeCell ref="D25:BC25"/>
    <mergeCell ref="D27:BC27"/>
    <mergeCell ref="D31:BC31"/>
    <mergeCell ref="D33:BC33"/>
    <mergeCell ref="D35:BC35"/>
    <mergeCell ref="D36:BC36"/>
    <mergeCell ref="D37:BC37"/>
    <mergeCell ref="D39:BC39"/>
    <mergeCell ref="D41:BC41"/>
    <mergeCell ref="D42:BC42"/>
    <mergeCell ref="D45:BC45"/>
    <mergeCell ref="D46:BC46"/>
    <mergeCell ref="D48:BC48"/>
    <mergeCell ref="D50:BC50"/>
    <mergeCell ref="D52:BC52"/>
    <mergeCell ref="D55:BC55"/>
    <mergeCell ref="D59:BC59"/>
    <mergeCell ref="D61:BC61"/>
    <mergeCell ref="D62:BC62"/>
    <mergeCell ref="D64:BC64"/>
    <mergeCell ref="D66:BC66"/>
    <mergeCell ref="D67:BC67"/>
    <mergeCell ref="D71:BC71"/>
    <mergeCell ref="D74:BC74"/>
    <mergeCell ref="D75:BC75"/>
    <mergeCell ref="D77:BC77"/>
    <mergeCell ref="D81:BC81"/>
    <mergeCell ref="D84:BC84"/>
    <mergeCell ref="D85:BC85"/>
    <mergeCell ref="D87:BC87"/>
    <mergeCell ref="D89:BC89"/>
    <mergeCell ref="D90:BC90"/>
    <mergeCell ref="D92:BC92"/>
    <mergeCell ref="D93:BC93"/>
    <mergeCell ref="D95:BC95"/>
    <mergeCell ref="D96:BC96"/>
    <mergeCell ref="D98:BC98"/>
    <mergeCell ref="D99:BC99"/>
    <mergeCell ref="D101:BC101"/>
    <mergeCell ref="D102:BC102"/>
    <mergeCell ref="D104:BC104"/>
    <mergeCell ref="D106:BC106"/>
    <mergeCell ref="D109:BC109"/>
    <mergeCell ref="D110:BC110"/>
    <mergeCell ref="D112:BC112"/>
    <mergeCell ref="D114:BC114"/>
    <mergeCell ref="D115:BC115"/>
    <mergeCell ref="D118:BC118"/>
    <mergeCell ref="D120:BC120"/>
    <mergeCell ref="D135:BC135"/>
    <mergeCell ref="D136:BC136"/>
    <mergeCell ref="D138:BC138"/>
    <mergeCell ref="D121:BC121"/>
    <mergeCell ref="D123:BC123"/>
    <mergeCell ref="D126:BC126"/>
    <mergeCell ref="D128:BC128"/>
    <mergeCell ref="D130:BC130"/>
    <mergeCell ref="D133:BC133"/>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2">
      <formula1>IF(E152="Select",-1,IF(E152="At Par",0,0))</formula1>
      <formula2>IF(E152="Select",-1,IF(E152="At Par",0,0.99))</formula2>
    </dataValidation>
    <dataValidation type="list" allowBlank="1" showErrorMessage="1" sqref="E15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2">
      <formula1>0</formula1>
      <formula2>99.9</formula2>
    </dataValidation>
    <dataValidation type="list" allowBlank="1" showErrorMessage="1" sqref="D13:D14 K15 D16:D17 K18:K19 D20:D21 K22:K23 D24:D25 K26 D27 K28:K30 D31 K32 D33 K34 D35:D37 K38 D39 K40 D41:D42 K43:K44 D45:D46 K47 D48 K49 D50 K51 D52 K53:K54 D55 K56:K58 D59 K60 D61:D62 K63 D64 K65 D66:D67 K68:K70 D71 K72:K73 D74:D75 K76 D77 K78:K80 D81 K82:K83 D84:D85 K86 D87 K88 D89:D90 K91 D92:D93 K94 D95:D96 K97 D98:D99 K100 D101:D102 K103 D104 K105 D106 K107:K108 D109:D110 K111 D112 K113 D114:D115 K116:K117 D118 K119 D120:D121 K122 D123 K124:K125 D126 K127 D128 K129 D130 K131:K132 D133 K134 D135:D136 K137 K139:K150 D13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2:H23 G26:H26 G28:H30 G32:H32 G34:H34 G38:H38 G40:H40 G43:H44 G47:H47 G49:H49 G51:H51 G53:H54 G56:H58 G60:H60 G63:H63 G65:H65 G68:H70 G72:H73 G76:H76 G78:H80 G82:H83 G86:H86 G88:H88 G91:H91 G94:H94 G97:H97 G100:H100 G103:H103 G105:H105 G107:H108 G111:H111 G113:H113 G116:H117 G119:H119 G122:H122 G124:H125 G127:H127 G129:H129 G131:H132 G134:H134 G137:H137 G139:H150">
      <formula1>0</formula1>
      <formula2>999999999999999</formula2>
    </dataValidation>
    <dataValidation allowBlank="1" showInputMessage="1" showErrorMessage="1" promptTitle="Addition / Deduction" prompt="Please Choose the correct One" sqref="J15 J18:J19 J22:J23 J26 J28:J30 J32 J34 J38 J40 J43:J44 J47 J49 J51 J53:J54 J56:J58 J60 J63 J65 J68:J70 J72:J73 J76 J78:J80 J82:J83 J86 J88 J91 J94 J97 J100 J103 J105 J107:J108 J111 J113 J116:J117 J119 J122 J124:J125 J127 J129 J131:J132 J134 J137 J139:J150">
      <formula1>0</formula1>
      <formula2>0</formula2>
    </dataValidation>
    <dataValidation type="list" showErrorMessage="1" sqref="I15 I18:I19 I22:I23 I26 I28:I30 I32 I34 I38 I40 I43:I44 I47 I49 I51 I53:I54 I56:I58 I60 I63 I65 I68:I70 I72:I73 I76 I78:I80 I82:I83 I86 I88 I91 I94 I97 I100 I103 I105 I107:I108 I111 I113 I116:I117 I119 I122 I124:I125 I127 I129 I131:I132 I134 I137 I139:I15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2:O23 N26:O26 N28:O30 N32:O32 N34:O34 N38:O38 N40:O40 N43:O44 N47:O47 N49:O49 N51:O51 N53:O54 N56:O58 N60:O60 N63:O63 N65:O65 N68:O70 N72:O73 N76:O76 N78:O80 N82:O83 N86:O86 N88:O88 N91:O91 N94:O94 N97:O97 N100:O100 N103:O103 N105:O105 N107:O108 N111:O111 N113:O113 N116:O117 N119:O119 N122:O122 N124:O125 N127:O127 N129:O129 N131:O132 N134:O134 N137:O137 N139:O15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2:R23 R26 R28:R30 R32 R34 R38 R40 R43:R44 R47 R49 R51 R53:R54 R56:R58 R60 R63 R65 R68:R70 R72:R73 R76 R78:R80 R82:R83 R86 R88 R91 R94 R97 R100 R103 R105 R107:R108 R111 R113 R116:R117 R119 R122 R124:R125 R127 R129 R131:R132 R134 R137 R139:R15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2:Q23 Q26 Q28:Q30 Q32 Q34 Q38 Q40 Q43:Q44 Q47 Q49 Q51 Q53:Q54 Q56:Q58 Q60 Q63 Q65 Q68:Q70 Q72:Q73 Q76 Q78:Q80 Q82:Q83 Q86 Q88 Q91 Q94 Q97 Q100 Q103 Q105 Q107:Q108 Q111 Q113 Q116:Q117 Q119 Q122 Q124:Q125 Q127 Q129 Q131:Q132 Q134 Q137 Q139:Q15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2:M23 M26 M28:M30 M32 M34 M38 M40 M43:M44 M47 M49 M51 M53:M54 M56:M58 M60 M63 M65 M68:M70 M72:M73 M76 M78:M80 M82:M83 M86 M88 M91 M94 M97 M100 M103 M105 M107:M108 M111 M113 M116:M117 M119 M122 M124:M125 M127 M129 M131:M132 M134 M137 M139:M150">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D19 D22:D23 D26 D28:D30 D32 D34 D38 D40 D43:D44 D47 D49 D51 D53:D54 D56:D58 D60 D63 D65 D68:D70 D72:D73 D76 D78:D80 D82:D83 D86 D88 D91 D94 D97 D100 D103 D105 D107:D108 D111 D113 D116:D117 D119 D122 D124:D125 D127 D129 D131:D132 D134 D137 D139:D15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19 F22:F23 F26 F28:F30 F32 F34 F38 F40 F43:F44 F47 F49 F51 F53:F54 F56:F58 F60 F63 F65 F68:F70 F72:F73 F76 F78:F80 F82:F83 F86 F88 F91 F94 F97 F100 F103 F105 F107:F108 F111 F113 F116:F117 F119 F122 F124:F125 F127 F129 F131:F132 F134 F137 F139:F150">
      <formula1>0</formula1>
      <formula2>999999999999999</formula2>
    </dataValidation>
    <dataValidation type="list" allowBlank="1" showInputMessage="1" showErrorMessage="1" sqref="L14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50 L149">
      <formula1>"INR"</formula1>
    </dataValidation>
    <dataValidation allowBlank="1" showInputMessage="1" showErrorMessage="1" promptTitle="Itemcode/Make" prompt="Please enter text" sqref="C13:C150">
      <formula1>0</formula1>
      <formula2>0</formula2>
    </dataValidation>
    <dataValidation type="decimal" allowBlank="1" showInputMessage="1" showErrorMessage="1" errorTitle="Invalid Entry" error="Only Numeric Values are allowed. " sqref="A13:A150">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3" t="s">
        <v>49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2022-03-25T06:14:44Z</cp:lastPrinted>
  <dcterms:created xsi:type="dcterms:W3CDTF">2009-01-30T06:42:42Z</dcterms:created>
  <dcterms:modified xsi:type="dcterms:W3CDTF">2022-04-09T07:17:59Z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