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'BoQ1'!$A$11:$BC$177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<sst xmlns="http://schemas.openxmlformats.org/spreadsheetml/2006/main" count="999" uniqueCount="413">
  <si>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</si>
  <si>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</si>
  <si>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</si>
  <si>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</si>
  <si>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</si>
  <si>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</si>
  <si>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</si>
  <si>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</si>
  <si>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</si>
  <si>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</si>
  <si>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</si>
  <si>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</si>
  <si>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</si>
  <si>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</si>
  <si>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</si>
  <si>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</si>
  <si>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</si>
  <si>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</si>
  <si>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</si>
  <si>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</si>
  <si>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</si>
  <si>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</si>
  <si>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</si>
  <si>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</si>
  <si>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</si>
  <si>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</si>
  <si>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</si>
  <si>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</si>
  <si>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</si>
  <si>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</si>
  <si>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</si>
  <si>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</si>
  <si>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</si>
  <si>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</si>
  <si>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</si>
  <si>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</si>
  <si>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</si>
  <si>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</si>
  <si>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</si>
  <si>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</si>
  <si>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</si>
  <si>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</si>
  <si>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</si>
  <si>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</si>
  <si>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</si>
  <si>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</si>
  <si>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</si>
  <si>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</si>
  <si>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</si>
  <si>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</si>
  <si>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</si>
  <si>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</si>
  <si>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</si>
  <si>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</si>
  <si>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</si>
  <si>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</si>
  <si>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</si>
  <si>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</si>
  <si>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</si>
  <si>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</si>
  <si>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</si>
  <si>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</si>
  <si>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</si>
  <si>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</si>
  <si>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</si>
  <si>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</si>
  <si>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</si>
  <si>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</si>
  <si>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</si>
  <si>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</si>
  <si>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</si>
  <si>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</si>
  <si>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</si>
  <si>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</si>
  <si>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</si>
  <si>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</si>
  <si>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</si>
  <si>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</si>
  <si>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</si>
  <si>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</si>
  <si>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</si>
  <si>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</si>
  <si>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</si>
  <si>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</si>
  <si>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</si>
  <si>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</si>
  <si>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</si>
  <si>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</si>
  <si>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</si>
  <si>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</si>
  <si>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</si>
  <si>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</si>
  <si>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</si>
  <si>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</si>
  <si>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</si>
  <si>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</si>
  <si>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</si>
  <si>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</si>
  <si>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</si>
  <si>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</si>
  <si>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</si>
  <si>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</si>
  <si>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</si>
  <si>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</si>
  <si>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</si>
  <si>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</si>
  <si>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</si>
  <si>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</si>
  <si>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</si>
  <si>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</si>
  <si>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</si>
  <si>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</si>
  <si>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</si>
  <si>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</si>
  <si>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</si>
  <si>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</si>
  <si>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</si>
  <si>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</si>
  <si>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</si>
  <si>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</si>
  <si>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</si>
  <si>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</si>
  <si>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</si>
  <si>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</si>
  <si>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</si>
  <si>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</si>
  <si>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</si>
  <si>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</si>
  <si>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</si>
  <si>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</si>
  <si>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</si>
  <si>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</si>
  <si>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</si>
  <si>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</si>
  <si>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</si>
  <si>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</si>
  <si>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</si>
  <si>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</si>
  <si>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</si>
  <si>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</si>
  <si>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</si>
  <si>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</si>
  <si>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</si>
  <si>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</si>
  <si>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</si>
  <si>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</si>
  <si>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</si>
  <si>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</si>
  <si>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</si>
  <si>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</si>
  <si>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</si>
  <si>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</si>
  <si>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</si>
  <si>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</si>
  <si>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</si>
  <si>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</si>
  <si>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</si>
  <si>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</si>
  <si>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</si>
  <si>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</si>
  <si>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</si>
  <si>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</si>
  <si>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</si>
  <si>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</si>
  <si>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</si>
  <si>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</si>
  <si>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</si>
  <si>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</si>
  <si>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</si>
  <si>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</si>
  <si>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</si>
  <si>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</si>
  <si>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</si>
  <si>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</si>
  <si>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</si>
  <si>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</si>
  <si>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</si>
  <si>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</si>
  <si>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</si>
  <si>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</si>
  <si>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</si>
  <si>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</si>
  <si>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</si>
  <si>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</si>
  <si>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</si>
  <si>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</si>
  <si>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</si>
  <si>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</si>
  <si>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</si>
  <si>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</si>
  <si>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</si>
  <si>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</si>
  <si>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</si>
  <si>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</si>
  <si>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</si>
  <si>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</si>
  <si>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</si>
  <si>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</si>
  <si>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</si>
  <si>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</si>
  <si>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</si>
  <si>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</si>
  <si>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</si>
  <si>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</si>
  <si>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</si>
  <si>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</si>
  <si>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</si>
  <si>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</si>
  <si>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</si>
  <si>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</si>
  <si>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</si>
  <si>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</si>
  <si>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</si>
  <si>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</si>
  <si>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</si>
  <si>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</si>
  <si>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</si>
  <si>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</si>
  <si>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</si>
  <si>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</si>
  <si>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</si>
  <si>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</si>
  <si>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</si>
  <si>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</si>
  <si>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</si>
  <si>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</si>
  <si>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</si>
  <si>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</si>
  <si>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</si>
  <si>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</si>
  <si>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</si>
  <si>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</si>
  <si>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</si>
  <si>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</si>
  <si>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</si>
  <si>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</si>
  <si>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</si>
  <si>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</si>
  <si>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</si>
  <si>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</si>
  <si>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</si>
  <si>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</si>
  <si>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</si>
  <si>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</si>
  <si>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</si>
  <si>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</si>
  <si>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</si>
  <si>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</si>
  <si>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</si>
  <si>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</si>
  <si>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</si>
  <si>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</si>
  <si>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</si>
  <si>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</si>
  <si>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</si>
  <si>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</si>
  <si>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</si>
  <si>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</si>
  <si>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</si>
  <si>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</si>
  <si>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</si>
  <si>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</si>
  <si>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</si>
  <si>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Cum</t>
  </si>
  <si>
    <t>Each</t>
  </si>
  <si>
    <t>Contract No:   05/C/D2/2022-23/01</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</si>
  <si>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</si>
  <si>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</si>
  <si>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</si>
  <si>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</si>
  <si>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</si>
  <si>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</si>
  <si>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</si>
  <si>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</si>
  <si>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</si>
  <si>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</si>
  <si>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Edges of slabs and breaks in floors and walls</t>
  </si>
  <si>
    <t>Under 20 cm wide</t>
  </si>
  <si>
    <t>Add for plaster drip course/ groove in plastered surface or moulding to R.C.C. projections.</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</si>
  <si>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</si>
  <si>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</si>
  <si>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</si>
  <si>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</si>
  <si>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250x16 mm</t>
  </si>
  <si>
    <t>150x10 mm</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</si>
  <si>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</si>
  <si>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</si>
  <si>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</si>
  <si>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</si>
  <si>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</si>
  <si>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</si>
  <si>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</si>
  <si>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</si>
  <si>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</si>
  <si>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</si>
  <si>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</si>
  <si>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</si>
  <si>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</si>
  <si>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Double charge vitrified tile polished finish of size
Size of Tile 600 x 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</si>
  <si>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Glazed Vitrified tiles Matt/Antiskid finish of size
Size of Tile 600 x 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</si>
  <si>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</si>
  <si>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</si>
  <si>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</si>
  <si>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</si>
  <si>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</si>
  <si>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</si>
  <si>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</si>
  <si>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</si>
  <si>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Finishing walls with Acrylic Smooth exterior paint of required shade :</t>
  </si>
  <si>
    <t>Old work (One or more coat applied @ 0.90 ltr/10 sqm).</t>
  </si>
  <si>
    <t>Hacking of CC flooring including cleaning for surface etc. complete as per direction of the Engineer-in-Charge.</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</si>
  <si>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</si>
  <si>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</si>
  <si>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</si>
  <si>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</si>
  <si>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</si>
  <si>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</si>
  <si>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</si>
  <si>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Demolishing brick tile covering in terracing including stacking of serviceable material and disposal of unserviceable material within 50 metres lead.</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</si>
  <si>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</si>
  <si>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</si>
  <si>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ball valve (brass) of approved quality, High or low pressure, with plastic floats complete :</t>
  </si>
  <si>
    <t>Providing and fixing G.I. Union in G.I. pipe including cutting and threading the pipe and making long screws etc. complete (New work)  :</t>
  </si>
  <si>
    <t>Making chases up to 7.5x7.5 cm in walls including making good and finishing with matching surface after housing G.I. pipe etc.</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</si>
  <si>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</si>
  <si>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</si>
  <si>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</si>
  <si>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</si>
  <si>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</si>
  <si>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</si>
  <si>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</si>
  <si>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One Job</t>
  </si>
  <si>
    <t>Metre</t>
  </si>
  <si>
    <t>Name of Work:  Renovation of house no 646 with Vitrified tiles i/c construction of Modular kitchen,RCC stair case,Water proofing treatment and MS railing around parapet wall.</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</si>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</sst>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7"/>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333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265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266</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68</v>
      </c>
      <c r="IC13" s="22" t="s">
        <v>55</v>
      </c>
      <c r="IE13" s="23"/>
      <c r="IF13" s="23" t="s">
        <v>34</v>
      </c>
      <c r="IG13" s="23" t="s">
        <v>35</v>
      </c>
      <c r="IH13" s="23">
        <v>10</v>
      </c>
      <c r="II13" s="23" t="s">
        <v>36</v>
      </c>
    </row>
    <row r="14" spans="1:243" s="22" customFormat="1" ht="102.75" customHeight="1">
      <c r="A14" s="66">
        <v>1.01</v>
      </c>
      <c r="B14" s="71" t="s">
        <v>267</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76</v>
      </c>
      <c r="IC14" s="22" t="s">
        <v>56</v>
      </c>
      <c r="ID14" s="22">
        <v>0.22</v>
      </c>
      <c r="IE14" s="23" t="s">
        <v>64</v>
      </c>
      <c r="IF14" s="23" t="s">
        <v>40</v>
      </c>
      <c r="IG14" s="23" t="s">
        <v>35</v>
      </c>
      <c r="IH14" s="23">
        <v>123.223</v>
      </c>
      <c r="II14" s="23" t="s">
        <v>37</v>
      </c>
    </row>
    <row r="15" spans="1:243" s="22" customFormat="1" ht="28.5">
      <c r="A15" s="66">
        <v>1.02</v>
      </c>
      <c r="B15" s="67" t="s">
        <v>268</v>
      </c>
      <c r="C15" s="39" t="s">
        <v>57</v>
      </c>
      <c r="D15" s="68">
        <v>1.95</v>
      </c>
      <c r="E15" s="69" t="s">
        <v>64</v>
      </c>
      <c r="F15" s="70">
        <v>180.14</v>
      </c>
      <c r="G15" s="40"/>
      <c r="H15" s="24"/>
      <c r="I15" s="47" t="s">
        <v>38</v>
      </c>
      <c r="J15" s="48">
        <f aca="true" t="shared" si="0" ref="J15:J42">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42">ROUND(total_amount_ba($B$2,$D$2,D15,F15,J15,K15,M15),0)</f>
        <v>351</v>
      </c>
      <c r="BB15" s="60">
        <f aca="true" t="shared" si="2" ref="BB15:BB42">BA15+SUM(N15:AZ15)</f>
        <v>351</v>
      </c>
      <c r="BC15" s="56" t="str">
        <f aca="true" t="shared" si="3" ref="BC15:BC42">SpellNumber(L15,BB15)</f>
        <v>INR  Three Hundred &amp; Fifty One  Only</v>
      </c>
      <c r="IA15" s="22">
        <v>1.02</v>
      </c>
      <c r="IB15" s="22" t="s">
        <v>69</v>
      </c>
      <c r="IC15" s="22" t="s">
        <v>57</v>
      </c>
      <c r="IE15" s="23"/>
      <c r="IF15" s="23" t="s">
        <v>41</v>
      </c>
      <c r="IG15" s="23" t="s">
        <v>42</v>
      </c>
      <c r="IH15" s="23">
        <v>213</v>
      </c>
      <c r="II15" s="23" t="s">
        <v>37</v>
      </c>
    </row>
    <row r="16" spans="1:243" s="22" customFormat="1" ht="15.75">
      <c r="A16" s="66">
        <v>2</v>
      </c>
      <c r="B16" s="67" t="s">
        <v>223</v>
      </c>
      <c r="C16" s="39" t="s">
        <v>149</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1.03</v>
      </c>
      <c r="IB16" s="22" t="s">
        <v>88</v>
      </c>
      <c r="IC16" s="22" t="s">
        <v>149</v>
      </c>
      <c r="ID16" s="22">
        <v>3.5</v>
      </c>
      <c r="IE16" s="23" t="s">
        <v>52</v>
      </c>
      <c r="IF16" s="23"/>
      <c r="IG16" s="23"/>
      <c r="IH16" s="23"/>
      <c r="II16" s="23"/>
    </row>
    <row r="17" spans="1:243" s="22" customFormat="1" ht="71.25">
      <c r="A17" s="66">
        <v>2.01</v>
      </c>
      <c r="B17" s="67" t="s">
        <v>224</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1.04</v>
      </c>
      <c r="IB17" s="22" t="s">
        <v>70</v>
      </c>
      <c r="IC17" s="22" t="s">
        <v>58</v>
      </c>
      <c r="IE17" s="23"/>
      <c r="IF17" s="23"/>
      <c r="IG17" s="23"/>
      <c r="IH17" s="23"/>
      <c r="II17" s="23"/>
    </row>
    <row r="18" spans="1:243" s="22" customFormat="1" ht="62.25" customHeight="1">
      <c r="A18" s="66">
        <v>2.02</v>
      </c>
      <c r="B18" s="67" t="s">
        <v>225</v>
      </c>
      <c r="C18" s="39" t="s">
        <v>150</v>
      </c>
      <c r="D18" s="68">
        <v>1.93</v>
      </c>
      <c r="E18" s="69" t="s">
        <v>64</v>
      </c>
      <c r="F18" s="70">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12464</v>
      </c>
      <c r="BB18" s="60">
        <f t="shared" si="2"/>
        <v>12464</v>
      </c>
      <c r="BC18" s="56" t="str">
        <f t="shared" si="3"/>
        <v>INR  Twelve Thousand Four Hundred &amp; Sixty Four  Only</v>
      </c>
      <c r="IA18" s="22">
        <v>1.05</v>
      </c>
      <c r="IB18" s="22" t="s">
        <v>71</v>
      </c>
      <c r="IC18" s="22" t="s">
        <v>150</v>
      </c>
      <c r="ID18" s="22">
        <v>26</v>
      </c>
      <c r="IE18" s="23" t="s">
        <v>66</v>
      </c>
      <c r="IF18" s="23"/>
      <c r="IG18" s="23"/>
      <c r="IH18" s="23"/>
      <c r="II18" s="23"/>
    </row>
    <row r="19" spans="1:243" s="22" customFormat="1" ht="15.75">
      <c r="A19" s="66">
        <v>3</v>
      </c>
      <c r="B19" s="67" t="s">
        <v>68</v>
      </c>
      <c r="C19" s="39" t="s">
        <v>151</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2.01</v>
      </c>
      <c r="IB19" s="22" t="s">
        <v>72</v>
      </c>
      <c r="IC19" s="22" t="s">
        <v>151</v>
      </c>
      <c r="IE19" s="23"/>
      <c r="IF19" s="23"/>
      <c r="IG19" s="23"/>
      <c r="IH19" s="23"/>
      <c r="II19" s="23"/>
    </row>
    <row r="20" spans="1:243" s="22" customFormat="1" ht="115.5" customHeight="1">
      <c r="A20" s="66">
        <v>3.01</v>
      </c>
      <c r="B20" s="67" t="s">
        <v>269</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2.02</v>
      </c>
      <c r="IB20" s="22" t="s">
        <v>77</v>
      </c>
      <c r="IC20" s="22" t="s">
        <v>59</v>
      </c>
      <c r="IE20" s="23"/>
      <c r="IF20" s="23" t="s">
        <v>34</v>
      </c>
      <c r="IG20" s="23" t="s">
        <v>43</v>
      </c>
      <c r="IH20" s="23">
        <v>10</v>
      </c>
      <c r="II20" s="23" t="s">
        <v>37</v>
      </c>
    </row>
    <row r="21" spans="1:243" s="22" customFormat="1" ht="61.5" customHeight="1">
      <c r="A21" s="66">
        <v>3.02</v>
      </c>
      <c r="B21" s="67" t="s">
        <v>270</v>
      </c>
      <c r="C21" s="39" t="s">
        <v>152</v>
      </c>
      <c r="D21" s="68">
        <v>0.11</v>
      </c>
      <c r="E21" s="69" t="s">
        <v>64</v>
      </c>
      <c r="F21" s="70">
        <v>8930.33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982</v>
      </c>
      <c r="BB21" s="60">
        <f t="shared" si="2"/>
        <v>982</v>
      </c>
      <c r="BC21" s="56" t="str">
        <f t="shared" si="3"/>
        <v>INR  Nine Hundred &amp; Eighty Two  Only</v>
      </c>
      <c r="IA21" s="22">
        <v>2.03</v>
      </c>
      <c r="IB21" s="22" t="s">
        <v>78</v>
      </c>
      <c r="IC21" s="22" t="s">
        <v>152</v>
      </c>
      <c r="ID21" s="22">
        <v>1.6</v>
      </c>
      <c r="IE21" s="23" t="s">
        <v>52</v>
      </c>
      <c r="IF21" s="23"/>
      <c r="IG21" s="23"/>
      <c r="IH21" s="23"/>
      <c r="II21" s="23"/>
    </row>
    <row r="22" spans="1:243" s="22" customFormat="1" ht="175.5" customHeight="1">
      <c r="A22" s="66">
        <v>3.03</v>
      </c>
      <c r="B22" s="67" t="s">
        <v>76</v>
      </c>
      <c r="C22" s="39" t="s">
        <v>60</v>
      </c>
      <c r="D22" s="68">
        <v>2.73</v>
      </c>
      <c r="E22" s="69" t="s">
        <v>64</v>
      </c>
      <c r="F22" s="70">
        <v>9398.77</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25659</v>
      </c>
      <c r="BB22" s="60">
        <f t="shared" si="2"/>
        <v>25659</v>
      </c>
      <c r="BC22" s="56" t="str">
        <f t="shared" si="3"/>
        <v>INR  Twenty Five Thousand Six Hundred &amp; Fifty Nine  Only</v>
      </c>
      <c r="IA22" s="22">
        <v>3</v>
      </c>
      <c r="IB22" s="22" t="s">
        <v>89</v>
      </c>
      <c r="IC22" s="22" t="s">
        <v>60</v>
      </c>
      <c r="IE22" s="23"/>
      <c r="IF22" s="23" t="s">
        <v>40</v>
      </c>
      <c r="IG22" s="23" t="s">
        <v>35</v>
      </c>
      <c r="IH22" s="23">
        <v>123.223</v>
      </c>
      <c r="II22" s="23" t="s">
        <v>37</v>
      </c>
    </row>
    <row r="23" spans="1:243" s="22" customFormat="1" ht="42.75">
      <c r="A23" s="66">
        <v>3.04</v>
      </c>
      <c r="B23" s="67" t="s">
        <v>69</v>
      </c>
      <c r="C23" s="39" t="s">
        <v>153</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3.01</v>
      </c>
      <c r="IB23" s="22" t="s">
        <v>90</v>
      </c>
      <c r="IC23" s="22" t="s">
        <v>153</v>
      </c>
      <c r="IE23" s="23"/>
      <c r="IF23" s="23" t="s">
        <v>44</v>
      </c>
      <c r="IG23" s="23" t="s">
        <v>45</v>
      </c>
      <c r="IH23" s="23">
        <v>10</v>
      </c>
      <c r="II23" s="23" t="s">
        <v>37</v>
      </c>
    </row>
    <row r="24" spans="1:243" s="22" customFormat="1" ht="28.5">
      <c r="A24" s="66">
        <v>3.05</v>
      </c>
      <c r="B24" s="67" t="s">
        <v>271</v>
      </c>
      <c r="C24" s="39" t="s">
        <v>154</v>
      </c>
      <c r="D24" s="68">
        <v>0.52</v>
      </c>
      <c r="E24" s="69" t="s">
        <v>52</v>
      </c>
      <c r="F24" s="70">
        <v>270.01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140</v>
      </c>
      <c r="BB24" s="60">
        <f t="shared" si="2"/>
        <v>140</v>
      </c>
      <c r="BC24" s="56" t="str">
        <f t="shared" si="3"/>
        <v>INR  One Hundred &amp; Forty  Only</v>
      </c>
      <c r="IA24" s="22">
        <v>3.02</v>
      </c>
      <c r="IB24" s="22" t="s">
        <v>91</v>
      </c>
      <c r="IC24" s="22" t="s">
        <v>154</v>
      </c>
      <c r="IE24" s="23"/>
      <c r="IF24" s="23"/>
      <c r="IG24" s="23"/>
      <c r="IH24" s="23"/>
      <c r="II24" s="23"/>
    </row>
    <row r="25" spans="1:243" s="22" customFormat="1" ht="42.75">
      <c r="A25" s="66">
        <v>3.06</v>
      </c>
      <c r="B25" s="67" t="s">
        <v>272</v>
      </c>
      <c r="C25" s="39" t="s">
        <v>155</v>
      </c>
      <c r="D25" s="68">
        <v>1.01</v>
      </c>
      <c r="E25" s="69" t="s">
        <v>52</v>
      </c>
      <c r="F25" s="70">
        <v>587.06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593</v>
      </c>
      <c r="BB25" s="60">
        <f t="shared" si="2"/>
        <v>593</v>
      </c>
      <c r="BC25" s="56" t="str">
        <f t="shared" si="3"/>
        <v>INR  Five Hundred &amp; Ninety Three  Only</v>
      </c>
      <c r="IA25" s="22">
        <v>3.03</v>
      </c>
      <c r="IB25" s="22" t="s">
        <v>92</v>
      </c>
      <c r="IC25" s="22" t="s">
        <v>155</v>
      </c>
      <c r="ID25" s="22">
        <v>3.2</v>
      </c>
      <c r="IE25" s="23" t="s">
        <v>52</v>
      </c>
      <c r="IF25" s="23" t="s">
        <v>41</v>
      </c>
      <c r="IG25" s="23" t="s">
        <v>42</v>
      </c>
      <c r="IH25" s="23">
        <v>213</v>
      </c>
      <c r="II25" s="23" t="s">
        <v>37</v>
      </c>
    </row>
    <row r="26" spans="1:243" s="22" customFormat="1" ht="28.5">
      <c r="A26" s="66">
        <v>3.07</v>
      </c>
      <c r="B26" s="67" t="s">
        <v>273</v>
      </c>
      <c r="C26" s="39" t="s">
        <v>156</v>
      </c>
      <c r="D26" s="68">
        <v>2.9</v>
      </c>
      <c r="E26" s="69" t="s">
        <v>52</v>
      </c>
      <c r="F26" s="70">
        <v>672.11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 t="shared" si="1"/>
        <v>1949</v>
      </c>
      <c r="BB26" s="60">
        <f t="shared" si="2"/>
        <v>1949</v>
      </c>
      <c r="BC26" s="56" t="str">
        <f t="shared" si="3"/>
        <v>INR  One Thousand Nine Hundred &amp; Forty Nine  Only</v>
      </c>
      <c r="IA26" s="22">
        <v>3.04</v>
      </c>
      <c r="IB26" s="22" t="s">
        <v>93</v>
      </c>
      <c r="IC26" s="22" t="s">
        <v>156</v>
      </c>
      <c r="ID26" s="22">
        <v>3</v>
      </c>
      <c r="IE26" s="23" t="s">
        <v>65</v>
      </c>
      <c r="IF26" s="23"/>
      <c r="IG26" s="23"/>
      <c r="IH26" s="23"/>
      <c r="II26" s="23"/>
    </row>
    <row r="27" spans="1:243" s="22" customFormat="1" ht="18" customHeight="1">
      <c r="A27" s="66">
        <v>3.08</v>
      </c>
      <c r="B27" s="67" t="s">
        <v>88</v>
      </c>
      <c r="C27" s="39" t="s">
        <v>157</v>
      </c>
      <c r="D27" s="68">
        <v>6.5</v>
      </c>
      <c r="E27" s="69" t="s">
        <v>52</v>
      </c>
      <c r="F27" s="70">
        <v>672.11</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4369</v>
      </c>
      <c r="BB27" s="60">
        <f t="shared" si="2"/>
        <v>4369</v>
      </c>
      <c r="BC27" s="56" t="str">
        <f t="shared" si="3"/>
        <v>INR  Four Thousand Three Hundred &amp; Sixty Nine  Only</v>
      </c>
      <c r="IA27" s="22">
        <v>3.05</v>
      </c>
      <c r="IB27" s="22" t="s">
        <v>94</v>
      </c>
      <c r="IC27" s="22" t="s">
        <v>157</v>
      </c>
      <c r="ID27" s="22">
        <v>9</v>
      </c>
      <c r="IE27" s="23" t="s">
        <v>52</v>
      </c>
      <c r="IF27" s="23"/>
      <c r="IG27" s="23"/>
      <c r="IH27" s="23"/>
      <c r="II27" s="23"/>
    </row>
    <row r="28" spans="1:243" s="22" customFormat="1" ht="28.5">
      <c r="A28" s="66">
        <v>3.09</v>
      </c>
      <c r="B28" s="67" t="s">
        <v>274</v>
      </c>
      <c r="C28" s="39" t="s">
        <v>158</v>
      </c>
      <c r="D28" s="68">
        <v>12.91</v>
      </c>
      <c r="E28" s="69" t="s">
        <v>52</v>
      </c>
      <c r="F28" s="70">
        <v>576.72</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7445</v>
      </c>
      <c r="BB28" s="60">
        <f t="shared" si="2"/>
        <v>7445</v>
      </c>
      <c r="BC28" s="56" t="str">
        <f t="shared" si="3"/>
        <v>INR  Seven Thousand Four Hundred &amp; Forty Five  Only</v>
      </c>
      <c r="IA28" s="22">
        <v>4</v>
      </c>
      <c r="IB28" s="22" t="s">
        <v>79</v>
      </c>
      <c r="IC28" s="22" t="s">
        <v>158</v>
      </c>
      <c r="IE28" s="23"/>
      <c r="IF28" s="23"/>
      <c r="IG28" s="23"/>
      <c r="IH28" s="23"/>
      <c r="II28" s="23"/>
    </row>
    <row r="29" spans="1:243" s="22" customFormat="1" ht="71.25">
      <c r="A29" s="66">
        <v>3.1</v>
      </c>
      <c r="B29" s="67" t="s">
        <v>275</v>
      </c>
      <c r="C29" s="39" t="s">
        <v>159</v>
      </c>
      <c r="D29" s="68">
        <v>14.32</v>
      </c>
      <c r="E29" s="69" t="s">
        <v>52</v>
      </c>
      <c r="F29" s="70">
        <v>270.01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3867</v>
      </c>
      <c r="BB29" s="60">
        <f t="shared" si="2"/>
        <v>3867</v>
      </c>
      <c r="BC29" s="56" t="str">
        <f t="shared" si="3"/>
        <v>INR  Three Thousand Eight Hundred &amp; Sixty Seven  Only</v>
      </c>
      <c r="IA29" s="22">
        <v>4.01</v>
      </c>
      <c r="IB29" s="22" t="s">
        <v>95</v>
      </c>
      <c r="IC29" s="22" t="s">
        <v>159</v>
      </c>
      <c r="IE29" s="23"/>
      <c r="IF29" s="23"/>
      <c r="IG29" s="23"/>
      <c r="IH29" s="23"/>
      <c r="II29" s="23"/>
    </row>
    <row r="30" spans="1:243" s="22" customFormat="1" ht="28.5">
      <c r="A30" s="66">
        <v>3.11</v>
      </c>
      <c r="B30" s="67" t="s">
        <v>276</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4.02</v>
      </c>
      <c r="IB30" s="22" t="s">
        <v>96</v>
      </c>
      <c r="IC30" s="22" t="s">
        <v>61</v>
      </c>
      <c r="ID30" s="22">
        <v>0.012</v>
      </c>
      <c r="IE30" s="23" t="s">
        <v>64</v>
      </c>
      <c r="IF30" s="23"/>
      <c r="IG30" s="23"/>
      <c r="IH30" s="23"/>
      <c r="II30" s="23"/>
    </row>
    <row r="31" spans="1:243" s="22" customFormat="1" ht="28.5">
      <c r="A31" s="66">
        <v>3.12</v>
      </c>
      <c r="B31" s="67" t="s">
        <v>277</v>
      </c>
      <c r="C31" s="39" t="s">
        <v>160</v>
      </c>
      <c r="D31" s="68">
        <v>1</v>
      </c>
      <c r="E31" s="69" t="s">
        <v>74</v>
      </c>
      <c r="F31" s="70">
        <v>159.49</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159</v>
      </c>
      <c r="BB31" s="60">
        <f t="shared" si="2"/>
        <v>159</v>
      </c>
      <c r="BC31" s="56" t="str">
        <f t="shared" si="3"/>
        <v>INR  One Hundred &amp; Fifty Nine  Only</v>
      </c>
      <c r="IA31" s="22">
        <v>4.03</v>
      </c>
      <c r="IB31" s="22" t="s">
        <v>97</v>
      </c>
      <c r="IC31" s="22" t="s">
        <v>160</v>
      </c>
      <c r="IE31" s="23"/>
      <c r="IF31" s="23"/>
      <c r="IG31" s="23"/>
      <c r="IH31" s="23"/>
      <c r="II31" s="23"/>
    </row>
    <row r="32" spans="1:243" s="22" customFormat="1" ht="71.25">
      <c r="A32" s="66">
        <v>3.13</v>
      </c>
      <c r="B32" s="67" t="s">
        <v>70</v>
      </c>
      <c r="C32" s="39" t="s">
        <v>161</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4.04</v>
      </c>
      <c r="IB32" s="22" t="s">
        <v>98</v>
      </c>
      <c r="IC32" s="22" t="s">
        <v>161</v>
      </c>
      <c r="ID32" s="22">
        <v>4.4</v>
      </c>
      <c r="IE32" s="23" t="s">
        <v>52</v>
      </c>
      <c r="IF32" s="23"/>
      <c r="IG32" s="23"/>
      <c r="IH32" s="23"/>
      <c r="II32" s="23"/>
    </row>
    <row r="33" spans="1:243" s="22" customFormat="1" ht="24.75" customHeight="1">
      <c r="A33" s="66">
        <v>3.14</v>
      </c>
      <c r="B33" s="67" t="s">
        <v>71</v>
      </c>
      <c r="C33" s="39" t="s">
        <v>162</v>
      </c>
      <c r="D33" s="68">
        <v>454.57</v>
      </c>
      <c r="E33" s="69" t="s">
        <v>66</v>
      </c>
      <c r="F33" s="70">
        <v>78.6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35729</v>
      </c>
      <c r="BB33" s="60">
        <f t="shared" si="2"/>
        <v>35729</v>
      </c>
      <c r="BC33" s="56" t="str">
        <f t="shared" si="3"/>
        <v>INR  Thirty Five Thousand Seven Hundred &amp; Twenty Nine  Only</v>
      </c>
      <c r="IA33" s="22">
        <v>4.05</v>
      </c>
      <c r="IB33" s="22" t="s">
        <v>99</v>
      </c>
      <c r="IC33" s="22" t="s">
        <v>162</v>
      </c>
      <c r="ID33" s="22">
        <v>4.4</v>
      </c>
      <c r="IE33" s="23" t="s">
        <v>52</v>
      </c>
      <c r="IF33" s="23"/>
      <c r="IG33" s="23"/>
      <c r="IH33" s="23"/>
      <c r="II33" s="23"/>
    </row>
    <row r="34" spans="1:243" s="22" customFormat="1" ht="42.75" customHeight="1">
      <c r="A34" s="66">
        <v>3.15</v>
      </c>
      <c r="B34" s="67" t="s">
        <v>278</v>
      </c>
      <c r="C34" s="39" t="s">
        <v>163</v>
      </c>
      <c r="D34" s="68">
        <v>7.5</v>
      </c>
      <c r="E34" s="69" t="s">
        <v>74</v>
      </c>
      <c r="F34" s="70">
        <v>56.72</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425</v>
      </c>
      <c r="BB34" s="60">
        <f t="shared" si="2"/>
        <v>425</v>
      </c>
      <c r="BC34" s="56" t="str">
        <f t="shared" si="3"/>
        <v>INR  Four Hundred &amp; Twenty Five  Only</v>
      </c>
      <c r="IA34" s="22">
        <v>4.06</v>
      </c>
      <c r="IB34" s="22" t="s">
        <v>81</v>
      </c>
      <c r="IC34" s="22" t="s">
        <v>163</v>
      </c>
      <c r="IE34" s="23"/>
      <c r="IF34" s="23"/>
      <c r="IG34" s="23"/>
      <c r="IH34" s="23"/>
      <c r="II34" s="23"/>
    </row>
    <row r="35" spans="1:243" s="22" customFormat="1" ht="19.5" customHeight="1">
      <c r="A35" s="66">
        <v>4</v>
      </c>
      <c r="B35" s="67" t="s">
        <v>72</v>
      </c>
      <c r="C35" s="39" t="s">
        <v>164</v>
      </c>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A35" s="22">
        <v>4.07</v>
      </c>
      <c r="IB35" s="22" t="s">
        <v>82</v>
      </c>
      <c r="IC35" s="22" t="s">
        <v>164</v>
      </c>
      <c r="ID35" s="22">
        <v>12</v>
      </c>
      <c r="IE35" s="23" t="s">
        <v>65</v>
      </c>
      <c r="IF35" s="23"/>
      <c r="IG35" s="23"/>
      <c r="IH35" s="23"/>
      <c r="II35" s="23"/>
    </row>
    <row r="36" spans="1:243" s="22" customFormat="1" ht="36.75" customHeight="1">
      <c r="A36" s="66">
        <v>4.01</v>
      </c>
      <c r="B36" s="67" t="s">
        <v>279</v>
      </c>
      <c r="C36" s="39" t="s">
        <v>165</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4.08</v>
      </c>
      <c r="IB36" s="22" t="s">
        <v>100</v>
      </c>
      <c r="IC36" s="22" t="s">
        <v>165</v>
      </c>
      <c r="ID36" s="22">
        <v>3</v>
      </c>
      <c r="IE36" s="23" t="s">
        <v>65</v>
      </c>
      <c r="IF36" s="23"/>
      <c r="IG36" s="23"/>
      <c r="IH36" s="23"/>
      <c r="II36" s="23"/>
    </row>
    <row r="37" spans="1:243" s="22" customFormat="1" ht="28.5">
      <c r="A37" s="66">
        <v>4.02</v>
      </c>
      <c r="B37" s="67" t="s">
        <v>280</v>
      </c>
      <c r="C37" s="39" t="s">
        <v>62</v>
      </c>
      <c r="D37" s="68">
        <v>0.24</v>
      </c>
      <c r="E37" s="69" t="s">
        <v>64</v>
      </c>
      <c r="F37" s="70">
        <v>4866.24</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1168</v>
      </c>
      <c r="BB37" s="60">
        <f t="shared" si="2"/>
        <v>1168</v>
      </c>
      <c r="BC37" s="56" t="str">
        <f t="shared" si="3"/>
        <v>INR  One Thousand One Hundred &amp; Sixty Eight  Only</v>
      </c>
      <c r="IA37" s="22">
        <v>4.09</v>
      </c>
      <c r="IB37" s="22" t="s">
        <v>101</v>
      </c>
      <c r="IC37" s="22" t="s">
        <v>62</v>
      </c>
      <c r="IE37" s="23"/>
      <c r="IF37" s="23"/>
      <c r="IG37" s="23"/>
      <c r="IH37" s="23"/>
      <c r="II37" s="23"/>
    </row>
    <row r="38" spans="1:243" s="22" customFormat="1" ht="61.5" customHeight="1">
      <c r="A38" s="70">
        <v>4.03</v>
      </c>
      <c r="B38" s="67" t="s">
        <v>226</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4.1</v>
      </c>
      <c r="IB38" s="22" t="s">
        <v>102</v>
      </c>
      <c r="IC38" s="22" t="s">
        <v>63</v>
      </c>
      <c r="ID38" s="22">
        <v>3</v>
      </c>
      <c r="IE38" s="23" t="s">
        <v>65</v>
      </c>
      <c r="IF38" s="23"/>
      <c r="IG38" s="23"/>
      <c r="IH38" s="23"/>
      <c r="II38" s="23"/>
    </row>
    <row r="39" spans="1:243" s="22" customFormat="1" ht="28.5">
      <c r="A39" s="66">
        <v>4.04</v>
      </c>
      <c r="B39" s="67" t="s">
        <v>227</v>
      </c>
      <c r="C39" s="39" t="s">
        <v>166</v>
      </c>
      <c r="D39" s="68">
        <v>4</v>
      </c>
      <c r="E39" s="69" t="s">
        <v>64</v>
      </c>
      <c r="F39" s="70">
        <v>7267.29</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29069</v>
      </c>
      <c r="BB39" s="60">
        <f t="shared" si="2"/>
        <v>29069</v>
      </c>
      <c r="BC39" s="56" t="str">
        <f t="shared" si="3"/>
        <v>INR  Twenty Nine Thousand  &amp;Sixty Nine  Only</v>
      </c>
      <c r="IA39" s="22">
        <v>4.11</v>
      </c>
      <c r="IB39" s="22" t="s">
        <v>103</v>
      </c>
      <c r="IC39" s="22" t="s">
        <v>166</v>
      </c>
      <c r="IE39" s="23"/>
      <c r="IF39" s="23"/>
      <c r="IG39" s="23"/>
      <c r="IH39" s="23"/>
      <c r="II39" s="23"/>
    </row>
    <row r="40" spans="1:243" s="22" customFormat="1" ht="71.25">
      <c r="A40" s="66">
        <v>4.05</v>
      </c>
      <c r="B40" s="67" t="s">
        <v>77</v>
      </c>
      <c r="C40" s="39" t="s">
        <v>167</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4.12</v>
      </c>
      <c r="IB40" s="22" t="s">
        <v>104</v>
      </c>
      <c r="IC40" s="22" t="s">
        <v>167</v>
      </c>
      <c r="ID40" s="22">
        <v>4</v>
      </c>
      <c r="IE40" s="23" t="s">
        <v>65</v>
      </c>
      <c r="IF40" s="23"/>
      <c r="IG40" s="23"/>
      <c r="IH40" s="23"/>
      <c r="II40" s="23"/>
    </row>
    <row r="41" spans="1:243" s="22" customFormat="1" ht="39" customHeight="1">
      <c r="A41" s="66">
        <v>4.06</v>
      </c>
      <c r="B41" s="67" t="s">
        <v>78</v>
      </c>
      <c r="C41" s="39" t="s">
        <v>168</v>
      </c>
      <c r="D41" s="68">
        <v>1.53</v>
      </c>
      <c r="E41" s="69" t="s">
        <v>52</v>
      </c>
      <c r="F41" s="70">
        <v>892.63</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1366</v>
      </c>
      <c r="BB41" s="60">
        <f t="shared" si="2"/>
        <v>1366</v>
      </c>
      <c r="BC41" s="56" t="str">
        <f t="shared" si="3"/>
        <v>INR  One Thousand Three Hundred &amp; Sixty Six  Only</v>
      </c>
      <c r="IA41" s="22">
        <v>4.13</v>
      </c>
      <c r="IB41" s="22" t="s">
        <v>105</v>
      </c>
      <c r="IC41" s="22" t="s">
        <v>168</v>
      </c>
      <c r="IE41" s="23"/>
      <c r="IF41" s="23"/>
      <c r="IG41" s="23"/>
      <c r="IH41" s="23"/>
      <c r="II41" s="23"/>
    </row>
    <row r="42" spans="1:243" s="22" customFormat="1" ht="79.5" customHeight="1">
      <c r="A42" s="66">
        <v>4.07</v>
      </c>
      <c r="B42" s="67" t="s">
        <v>281</v>
      </c>
      <c r="C42" s="39" t="s">
        <v>169</v>
      </c>
      <c r="D42" s="68">
        <v>1</v>
      </c>
      <c r="E42" s="69" t="s">
        <v>74</v>
      </c>
      <c r="F42" s="70">
        <v>48.92</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49</v>
      </c>
      <c r="BB42" s="60">
        <f t="shared" si="2"/>
        <v>49</v>
      </c>
      <c r="BC42" s="56" t="str">
        <f t="shared" si="3"/>
        <v>INR  Forty Nine Only</v>
      </c>
      <c r="IA42" s="22">
        <v>4.14</v>
      </c>
      <c r="IB42" s="22" t="s">
        <v>80</v>
      </c>
      <c r="IC42" s="22" t="s">
        <v>169</v>
      </c>
      <c r="ID42" s="22">
        <v>8</v>
      </c>
      <c r="IE42" s="23" t="s">
        <v>65</v>
      </c>
      <c r="IF42" s="23"/>
      <c r="IG42" s="23"/>
      <c r="IH42" s="23"/>
      <c r="II42" s="23"/>
    </row>
    <row r="43" spans="1:243" s="22" customFormat="1" ht="15.75">
      <c r="A43" s="66">
        <v>5</v>
      </c>
      <c r="B43" s="67" t="s">
        <v>89</v>
      </c>
      <c r="C43" s="39" t="s">
        <v>170</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4.15</v>
      </c>
      <c r="IB43" s="22" t="s">
        <v>106</v>
      </c>
      <c r="IC43" s="22" t="s">
        <v>170</v>
      </c>
      <c r="IE43" s="23"/>
      <c r="IF43" s="23"/>
      <c r="IG43" s="23"/>
      <c r="IH43" s="23"/>
      <c r="II43" s="23"/>
    </row>
    <row r="44" spans="1:243" s="22" customFormat="1" ht="213.75">
      <c r="A44" s="66">
        <v>5.01</v>
      </c>
      <c r="B44" s="67" t="s">
        <v>90</v>
      </c>
      <c r="C44" s="39" t="s">
        <v>171</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IA44" s="22">
        <v>4.16</v>
      </c>
      <c r="IB44" s="22" t="s">
        <v>107</v>
      </c>
      <c r="IC44" s="22" t="s">
        <v>171</v>
      </c>
      <c r="ID44" s="22">
        <v>3</v>
      </c>
      <c r="IE44" s="23" t="s">
        <v>65</v>
      </c>
      <c r="IF44" s="23"/>
      <c r="IG44" s="23"/>
      <c r="IH44" s="23"/>
      <c r="II44" s="23"/>
    </row>
    <row r="45" spans="1:243" s="22" customFormat="1" ht="15.75">
      <c r="A45" s="70">
        <v>5.02</v>
      </c>
      <c r="B45" s="67" t="s">
        <v>91</v>
      </c>
      <c r="C45" s="39" t="s">
        <v>172</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4.17</v>
      </c>
      <c r="IB45" s="22" t="s">
        <v>108</v>
      </c>
      <c r="IC45" s="22" t="s">
        <v>172</v>
      </c>
      <c r="ID45" s="22">
        <v>3</v>
      </c>
      <c r="IE45" s="23" t="s">
        <v>65</v>
      </c>
      <c r="IF45" s="23"/>
      <c r="IG45" s="23"/>
      <c r="IH45" s="23"/>
      <c r="II45" s="23"/>
    </row>
    <row r="46" spans="1:243" s="22" customFormat="1" ht="28.5">
      <c r="A46" s="66">
        <v>5.03</v>
      </c>
      <c r="B46" s="67" t="s">
        <v>92</v>
      </c>
      <c r="C46" s="39" t="s">
        <v>173</v>
      </c>
      <c r="D46" s="68">
        <v>4.3</v>
      </c>
      <c r="E46" s="69" t="s">
        <v>52</v>
      </c>
      <c r="F46" s="70">
        <v>3880.18</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ROUND(total_amount_ba($B$2,$D$2,D46,F46,J46,K46,M46),0)</f>
        <v>16685</v>
      </c>
      <c r="BB46" s="60">
        <f>BA46+SUM(N46:AZ46)</f>
        <v>16685</v>
      </c>
      <c r="BC46" s="56" t="str">
        <f>SpellNumber(L46,BB46)</f>
        <v>INR  Sixteen Thousand Six Hundred &amp; Eighty Five  Only</v>
      </c>
      <c r="IA46" s="22">
        <v>5</v>
      </c>
      <c r="IB46" s="22" t="s">
        <v>73</v>
      </c>
      <c r="IC46" s="22" t="s">
        <v>173</v>
      </c>
      <c r="IE46" s="23"/>
      <c r="IF46" s="23"/>
      <c r="IG46" s="23"/>
      <c r="IH46" s="23"/>
      <c r="II46" s="23"/>
    </row>
    <row r="47" spans="1:243" s="22" customFormat="1" ht="189.75" customHeight="1">
      <c r="A47" s="66">
        <v>5.04</v>
      </c>
      <c r="B47" s="67" t="s">
        <v>94</v>
      </c>
      <c r="C47" s="39" t="s">
        <v>174</v>
      </c>
      <c r="D47" s="68">
        <v>13.5</v>
      </c>
      <c r="E47" s="69" t="s">
        <v>52</v>
      </c>
      <c r="F47" s="70">
        <v>932.79</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12593</v>
      </c>
      <c r="BB47" s="60">
        <f>BA47+SUM(N47:AZ47)</f>
        <v>12593</v>
      </c>
      <c r="BC47" s="56" t="str">
        <f>SpellNumber(L47,BB47)</f>
        <v>INR  Twelve Thousand Five Hundred &amp; Ninety Three  Only</v>
      </c>
      <c r="IA47" s="22">
        <v>5.01</v>
      </c>
      <c r="IB47" s="22" t="s">
        <v>109</v>
      </c>
      <c r="IC47" s="22" t="s">
        <v>174</v>
      </c>
      <c r="IE47" s="23"/>
      <c r="IF47" s="23"/>
      <c r="IG47" s="23"/>
      <c r="IH47" s="23"/>
      <c r="II47" s="23"/>
    </row>
    <row r="48" spans="1:243" s="22" customFormat="1" ht="15.75">
      <c r="A48" s="66">
        <v>6</v>
      </c>
      <c r="B48" s="67" t="s">
        <v>79</v>
      </c>
      <c r="C48" s="39" t="s">
        <v>175</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5.02</v>
      </c>
      <c r="IB48" s="22" t="s">
        <v>110</v>
      </c>
      <c r="IC48" s="22" t="s">
        <v>175</v>
      </c>
      <c r="ID48" s="22">
        <v>84</v>
      </c>
      <c r="IE48" s="23" t="s">
        <v>52</v>
      </c>
      <c r="IF48" s="23"/>
      <c r="IG48" s="23"/>
      <c r="IH48" s="23"/>
      <c r="II48" s="23"/>
    </row>
    <row r="49" spans="1:243" s="22" customFormat="1" ht="114">
      <c r="A49" s="66">
        <v>6.01</v>
      </c>
      <c r="B49" s="67" t="s">
        <v>95</v>
      </c>
      <c r="C49" s="39" t="s">
        <v>176</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6</v>
      </c>
      <c r="IB49" s="22" t="s">
        <v>53</v>
      </c>
      <c r="IC49" s="22" t="s">
        <v>176</v>
      </c>
      <c r="IE49" s="23"/>
      <c r="IF49" s="23"/>
      <c r="IG49" s="23"/>
      <c r="IH49" s="23"/>
      <c r="II49" s="23"/>
    </row>
    <row r="50" spans="1:243" s="22" customFormat="1" ht="28.5">
      <c r="A50" s="66">
        <v>6.02</v>
      </c>
      <c r="B50" s="67" t="s">
        <v>229</v>
      </c>
      <c r="C50" s="39" t="s">
        <v>177</v>
      </c>
      <c r="D50" s="68">
        <v>0.01</v>
      </c>
      <c r="E50" s="69" t="s">
        <v>64</v>
      </c>
      <c r="F50" s="70">
        <v>115367.77</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ROUND(total_amount_ba($B$2,$D$2,D50,F50,J50,K50,M50),0)</f>
        <v>1154</v>
      </c>
      <c r="BB50" s="60">
        <f>BA50+SUM(N50:AZ50)</f>
        <v>1154</v>
      </c>
      <c r="BC50" s="56" t="str">
        <f>SpellNumber(L50,BB50)</f>
        <v>INR  One Thousand One Hundred &amp; Fifty Four  Only</v>
      </c>
      <c r="IA50" s="22">
        <v>6.01</v>
      </c>
      <c r="IB50" s="22" t="s">
        <v>83</v>
      </c>
      <c r="IC50" s="22" t="s">
        <v>177</v>
      </c>
      <c r="IE50" s="23"/>
      <c r="IF50" s="23"/>
      <c r="IG50" s="23"/>
      <c r="IH50" s="23"/>
      <c r="II50" s="23"/>
    </row>
    <row r="51" spans="1:243" s="22" customFormat="1" ht="85.5">
      <c r="A51" s="66">
        <v>6.03</v>
      </c>
      <c r="B51" s="67" t="s">
        <v>228</v>
      </c>
      <c r="C51" s="39" t="s">
        <v>178</v>
      </c>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1"/>
      <c r="IA51" s="22">
        <v>6.02</v>
      </c>
      <c r="IB51" s="22" t="s">
        <v>84</v>
      </c>
      <c r="IC51" s="22" t="s">
        <v>178</v>
      </c>
      <c r="ID51" s="22">
        <v>3.15</v>
      </c>
      <c r="IE51" s="23" t="s">
        <v>52</v>
      </c>
      <c r="IF51" s="23"/>
      <c r="IG51" s="23"/>
      <c r="IH51" s="23"/>
      <c r="II51" s="23"/>
    </row>
    <row r="52" spans="1:243" s="22" customFormat="1" ht="15.75">
      <c r="A52" s="66">
        <v>6.04</v>
      </c>
      <c r="B52" s="67" t="s">
        <v>229</v>
      </c>
      <c r="C52" s="39" t="s">
        <v>179</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6.03</v>
      </c>
      <c r="IB52" s="22" t="s">
        <v>111</v>
      </c>
      <c r="IC52" s="22" t="s">
        <v>179</v>
      </c>
      <c r="IE52" s="23"/>
      <c r="IF52" s="23"/>
      <c r="IG52" s="23"/>
      <c r="IH52" s="23"/>
      <c r="II52" s="23"/>
    </row>
    <row r="53" spans="1:243" s="22" customFormat="1" ht="21" customHeight="1">
      <c r="A53" s="66">
        <v>6.05</v>
      </c>
      <c r="B53" s="67" t="s">
        <v>230</v>
      </c>
      <c r="C53" s="39" t="s">
        <v>180</v>
      </c>
      <c r="D53" s="68">
        <v>1.1</v>
      </c>
      <c r="E53" s="69" t="s">
        <v>52</v>
      </c>
      <c r="F53" s="70">
        <v>3909.16</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4300</v>
      </c>
      <c r="BB53" s="60">
        <f>BA53+SUM(N53:AZ53)</f>
        <v>4300</v>
      </c>
      <c r="BC53" s="56" t="str">
        <f>SpellNumber(L53,BB53)</f>
        <v>INR  Four Thousand Three Hundred    Only</v>
      </c>
      <c r="IA53" s="22">
        <v>6.04</v>
      </c>
      <c r="IB53" s="22" t="s">
        <v>86</v>
      </c>
      <c r="IC53" s="22" t="s">
        <v>180</v>
      </c>
      <c r="ID53" s="22">
        <v>210</v>
      </c>
      <c r="IE53" s="23" t="s">
        <v>52</v>
      </c>
      <c r="IF53" s="23"/>
      <c r="IG53" s="23"/>
      <c r="IH53" s="23"/>
      <c r="II53" s="23"/>
    </row>
    <row r="54" spans="1:243" s="22" customFormat="1" ht="45.75" customHeight="1">
      <c r="A54" s="66">
        <v>6.06</v>
      </c>
      <c r="B54" s="67" t="s">
        <v>282</v>
      </c>
      <c r="C54" s="39" t="s">
        <v>181</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6.05</v>
      </c>
      <c r="IB54" s="22" t="s">
        <v>85</v>
      </c>
      <c r="IC54" s="22" t="s">
        <v>181</v>
      </c>
      <c r="IE54" s="23"/>
      <c r="IF54" s="23"/>
      <c r="IG54" s="23"/>
      <c r="IH54" s="23"/>
      <c r="II54" s="23"/>
    </row>
    <row r="55" spans="1:243" s="22" customFormat="1" ht="20.25" customHeight="1">
      <c r="A55" s="66">
        <v>6.07</v>
      </c>
      <c r="B55" s="67" t="s">
        <v>283</v>
      </c>
      <c r="C55" s="39" t="s">
        <v>182</v>
      </c>
      <c r="D55" s="68">
        <v>1</v>
      </c>
      <c r="E55" s="69" t="s">
        <v>65</v>
      </c>
      <c r="F55" s="70">
        <v>145.46</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145</v>
      </c>
      <c r="BB55" s="60">
        <f>BA55+SUM(N55:AZ55)</f>
        <v>145</v>
      </c>
      <c r="BC55" s="56" t="str">
        <f>SpellNumber(L55,BB55)</f>
        <v>INR  One Hundred &amp; Forty Five  Only</v>
      </c>
      <c r="IA55" s="22">
        <v>6.06</v>
      </c>
      <c r="IB55" s="22" t="s">
        <v>86</v>
      </c>
      <c r="IC55" s="22" t="s">
        <v>182</v>
      </c>
      <c r="ID55" s="22">
        <v>35</v>
      </c>
      <c r="IE55" s="23" t="s">
        <v>52</v>
      </c>
      <c r="IF55" s="23"/>
      <c r="IG55" s="23"/>
      <c r="IH55" s="23"/>
      <c r="II55" s="23"/>
    </row>
    <row r="56" spans="1:243" s="22" customFormat="1" ht="30.75" customHeight="1">
      <c r="A56" s="66">
        <v>6.08</v>
      </c>
      <c r="B56" s="67" t="s">
        <v>231</v>
      </c>
      <c r="C56" s="39" t="s">
        <v>183</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6.07</v>
      </c>
      <c r="IB56" s="22" t="s">
        <v>112</v>
      </c>
      <c r="IC56" s="22" t="s">
        <v>183</v>
      </c>
      <c r="IE56" s="23"/>
      <c r="IF56" s="23"/>
      <c r="IG56" s="23"/>
      <c r="IH56" s="23"/>
      <c r="II56" s="23"/>
    </row>
    <row r="57" spans="1:243" s="22" customFormat="1" ht="19.5" customHeight="1">
      <c r="A57" s="66">
        <v>6.09</v>
      </c>
      <c r="B57" s="71" t="s">
        <v>284</v>
      </c>
      <c r="C57" s="39" t="s">
        <v>184</v>
      </c>
      <c r="D57" s="68">
        <v>2</v>
      </c>
      <c r="E57" s="69" t="s">
        <v>65</v>
      </c>
      <c r="F57" s="70">
        <v>46.51</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93</v>
      </c>
      <c r="BB57" s="60">
        <f>BA57+SUM(N57:AZ57)</f>
        <v>93</v>
      </c>
      <c r="BC57" s="56" t="str">
        <f>SpellNumber(L57,BB57)</f>
        <v>INR  Ninety Three Only</v>
      </c>
      <c r="IA57" s="22">
        <v>6.08</v>
      </c>
      <c r="IB57" s="22" t="s">
        <v>113</v>
      </c>
      <c r="IC57" s="22" t="s">
        <v>184</v>
      </c>
      <c r="ID57" s="22">
        <v>11</v>
      </c>
      <c r="IE57" s="23" t="s">
        <v>52</v>
      </c>
      <c r="IF57" s="23"/>
      <c r="IG57" s="23"/>
      <c r="IH57" s="23"/>
      <c r="II57" s="23"/>
    </row>
    <row r="58" spans="1:243" s="22" customFormat="1" ht="15.75">
      <c r="A58" s="66">
        <v>6.1</v>
      </c>
      <c r="B58" s="71" t="s">
        <v>232</v>
      </c>
      <c r="C58" s="39" t="s">
        <v>185</v>
      </c>
      <c r="D58" s="68">
        <v>2</v>
      </c>
      <c r="E58" s="69" t="s">
        <v>65</v>
      </c>
      <c r="F58" s="70">
        <v>34.28</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ROUND(total_amount_ba($B$2,$D$2,D58,F58,J58,K58,M58),0)</f>
        <v>69</v>
      </c>
      <c r="BB58" s="60">
        <f>BA58+SUM(N58:AZ58)</f>
        <v>69</v>
      </c>
      <c r="BC58" s="56" t="str">
        <f>SpellNumber(L58,BB58)</f>
        <v>INR  Sixty Nine Only</v>
      </c>
      <c r="IA58" s="22">
        <v>6.09</v>
      </c>
      <c r="IB58" s="22" t="s">
        <v>114</v>
      </c>
      <c r="IC58" s="22" t="s">
        <v>185</v>
      </c>
      <c r="ID58" s="22">
        <v>210</v>
      </c>
      <c r="IE58" s="23" t="s">
        <v>52</v>
      </c>
      <c r="IF58" s="23"/>
      <c r="IG58" s="23"/>
      <c r="IH58" s="23"/>
      <c r="II58" s="23"/>
    </row>
    <row r="59" spans="1:243" s="22" customFormat="1" ht="47.25" customHeight="1">
      <c r="A59" s="70">
        <v>6.11</v>
      </c>
      <c r="B59" s="67" t="s">
        <v>233</v>
      </c>
      <c r="C59" s="39" t="s">
        <v>186</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6.1</v>
      </c>
      <c r="IB59" s="22" t="s">
        <v>115</v>
      </c>
      <c r="IC59" s="22" t="s">
        <v>186</v>
      </c>
      <c r="ID59" s="22">
        <v>210</v>
      </c>
      <c r="IE59" s="23" t="s">
        <v>52</v>
      </c>
      <c r="IF59" s="23"/>
      <c r="IG59" s="23"/>
      <c r="IH59" s="23"/>
      <c r="II59" s="23"/>
    </row>
    <row r="60" spans="1:243" s="22" customFormat="1" ht="20.25" customHeight="1">
      <c r="A60" s="66">
        <v>6.12</v>
      </c>
      <c r="B60" s="67" t="s">
        <v>234</v>
      </c>
      <c r="C60" s="39" t="s">
        <v>187</v>
      </c>
      <c r="D60" s="68">
        <v>2</v>
      </c>
      <c r="E60" s="69" t="s">
        <v>65</v>
      </c>
      <c r="F60" s="70">
        <v>24.76</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50</v>
      </c>
      <c r="BB60" s="60">
        <f>BA60+SUM(N60:AZ60)</f>
        <v>50</v>
      </c>
      <c r="BC60" s="56" t="str">
        <f>SpellNumber(L60,BB60)</f>
        <v>INR  Fifty Only</v>
      </c>
      <c r="IA60" s="22">
        <v>6.11</v>
      </c>
      <c r="IB60" s="22" t="s">
        <v>116</v>
      </c>
      <c r="IC60" s="22" t="s">
        <v>187</v>
      </c>
      <c r="IE60" s="23"/>
      <c r="IF60" s="23"/>
      <c r="IG60" s="23"/>
      <c r="IH60" s="23"/>
      <c r="II60" s="23"/>
    </row>
    <row r="61" spans="1:243" s="22" customFormat="1" ht="85.5">
      <c r="A61" s="66">
        <v>6.13</v>
      </c>
      <c r="B61" s="67" t="s">
        <v>103</v>
      </c>
      <c r="C61" s="39" t="s">
        <v>188</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6.12</v>
      </c>
      <c r="IB61" s="22" t="s">
        <v>117</v>
      </c>
      <c r="IC61" s="22" t="s">
        <v>188</v>
      </c>
      <c r="ID61" s="22">
        <v>84</v>
      </c>
      <c r="IE61" s="23" t="s">
        <v>52</v>
      </c>
      <c r="IF61" s="23"/>
      <c r="IG61" s="23"/>
      <c r="IH61" s="23"/>
      <c r="II61" s="23"/>
    </row>
    <row r="62" spans="1:243" s="22" customFormat="1" ht="15.75">
      <c r="A62" s="70">
        <v>6.14</v>
      </c>
      <c r="B62" s="67" t="s">
        <v>284</v>
      </c>
      <c r="C62" s="39" t="s">
        <v>189</v>
      </c>
      <c r="D62" s="68">
        <v>1</v>
      </c>
      <c r="E62" s="69" t="s">
        <v>65</v>
      </c>
      <c r="F62" s="70">
        <v>66.24</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66</v>
      </c>
      <c r="BB62" s="60">
        <f>BA62+SUM(N62:AZ62)</f>
        <v>66</v>
      </c>
      <c r="BC62" s="56" t="str">
        <f>SpellNumber(L62,BB62)</f>
        <v>INR  Sixty Six Only</v>
      </c>
      <c r="IA62" s="22">
        <v>7</v>
      </c>
      <c r="IB62" s="22" t="s">
        <v>118</v>
      </c>
      <c r="IC62" s="22" t="s">
        <v>189</v>
      </c>
      <c r="IE62" s="23"/>
      <c r="IF62" s="23"/>
      <c r="IG62" s="23"/>
      <c r="IH62" s="23"/>
      <c r="II62" s="23"/>
    </row>
    <row r="63" spans="1:243" s="22" customFormat="1" ht="15.75">
      <c r="A63" s="66">
        <v>6.15</v>
      </c>
      <c r="B63" s="71" t="s">
        <v>232</v>
      </c>
      <c r="C63" s="39" t="s">
        <v>190</v>
      </c>
      <c r="D63" s="68">
        <v>1</v>
      </c>
      <c r="E63" s="69" t="s">
        <v>65</v>
      </c>
      <c r="F63" s="70">
        <v>51.42</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ROUND(total_amount_ba($B$2,$D$2,D63,F63,J63,K63,M63),0)</f>
        <v>51</v>
      </c>
      <c r="BB63" s="60">
        <f>BA63+SUM(N63:AZ63)</f>
        <v>51</v>
      </c>
      <c r="BC63" s="56" t="str">
        <f>SpellNumber(L63,BB63)</f>
        <v>INR  Fifty One Only</v>
      </c>
      <c r="IA63" s="22">
        <v>7.01</v>
      </c>
      <c r="IB63" s="22" t="s">
        <v>119</v>
      </c>
      <c r="IC63" s="22" t="s">
        <v>190</v>
      </c>
      <c r="IE63" s="23"/>
      <c r="IF63" s="23"/>
      <c r="IG63" s="23"/>
      <c r="IH63" s="23"/>
      <c r="II63" s="23"/>
    </row>
    <row r="64" spans="1:243" s="22" customFormat="1" ht="99.75">
      <c r="A64" s="66">
        <v>6.16</v>
      </c>
      <c r="B64" s="71" t="s">
        <v>105</v>
      </c>
      <c r="C64" s="39" t="s">
        <v>191</v>
      </c>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c r="IA64" s="22">
        <v>7.02</v>
      </c>
      <c r="IB64" s="22" t="s">
        <v>120</v>
      </c>
      <c r="IC64" s="22" t="s">
        <v>191</v>
      </c>
      <c r="ID64" s="22">
        <v>5</v>
      </c>
      <c r="IE64" s="23" t="s">
        <v>52</v>
      </c>
      <c r="IF64" s="23"/>
      <c r="IG64" s="23"/>
      <c r="IH64" s="23"/>
      <c r="II64" s="23"/>
    </row>
    <row r="65" spans="1:243" s="22" customFormat="1" ht="15.75">
      <c r="A65" s="70">
        <v>6.17</v>
      </c>
      <c r="B65" s="67" t="s">
        <v>234</v>
      </c>
      <c r="C65" s="39" t="s">
        <v>192</v>
      </c>
      <c r="D65" s="68">
        <v>1</v>
      </c>
      <c r="E65" s="69" t="s">
        <v>65</v>
      </c>
      <c r="F65" s="70">
        <v>46.69</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ROUND(total_amount_ba($B$2,$D$2,D65,F65,J65,K65,M65),0)</f>
        <v>47</v>
      </c>
      <c r="BB65" s="60">
        <f>BA65+SUM(N65:AZ65)</f>
        <v>47</v>
      </c>
      <c r="BC65" s="56" t="str">
        <f>SpellNumber(L65,BB65)</f>
        <v>INR  Forty Seven Only</v>
      </c>
      <c r="IA65" s="22">
        <v>7.03</v>
      </c>
      <c r="IB65" s="22" t="s">
        <v>121</v>
      </c>
      <c r="IC65" s="22" t="s">
        <v>192</v>
      </c>
      <c r="IE65" s="23"/>
      <c r="IF65" s="23"/>
      <c r="IG65" s="23"/>
      <c r="IH65" s="23"/>
      <c r="II65" s="23"/>
    </row>
    <row r="66" spans="1:243" s="22" customFormat="1" ht="33" customHeight="1">
      <c r="A66" s="66">
        <v>6.18</v>
      </c>
      <c r="B66" s="67" t="s">
        <v>106</v>
      </c>
      <c r="C66" s="39" t="s">
        <v>193</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7.04</v>
      </c>
      <c r="IB66" s="22" t="s">
        <v>122</v>
      </c>
      <c r="IC66" s="22" t="s">
        <v>193</v>
      </c>
      <c r="ID66" s="22">
        <v>6</v>
      </c>
      <c r="IE66" s="23" t="s">
        <v>52</v>
      </c>
      <c r="IF66" s="23"/>
      <c r="IG66" s="23"/>
      <c r="IH66" s="23"/>
      <c r="II66" s="23"/>
    </row>
    <row r="67" spans="1:243" s="22" customFormat="1" ht="28.5">
      <c r="A67" s="66">
        <v>6.19</v>
      </c>
      <c r="B67" s="67" t="s">
        <v>107</v>
      </c>
      <c r="C67" s="39" t="s">
        <v>194</v>
      </c>
      <c r="D67" s="68">
        <v>4</v>
      </c>
      <c r="E67" s="69" t="s">
        <v>65</v>
      </c>
      <c r="F67" s="70">
        <v>54.58</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218</v>
      </c>
      <c r="BB67" s="60">
        <f>BA67+SUM(N67:AZ67)</f>
        <v>218</v>
      </c>
      <c r="BC67" s="56" t="str">
        <f>SpellNumber(L67,BB67)</f>
        <v>INR  Two Hundred &amp; Eighteen  Only</v>
      </c>
      <c r="IA67" s="22">
        <v>8</v>
      </c>
      <c r="IB67" s="22" t="s">
        <v>123</v>
      </c>
      <c r="IC67" s="22" t="s">
        <v>194</v>
      </c>
      <c r="IE67" s="23"/>
      <c r="IF67" s="23"/>
      <c r="IG67" s="23"/>
      <c r="IH67" s="23"/>
      <c r="II67" s="23"/>
    </row>
    <row r="68" spans="1:243" s="22" customFormat="1" ht="90" customHeight="1">
      <c r="A68" s="70">
        <v>6.2</v>
      </c>
      <c r="B68" s="67" t="s">
        <v>235</v>
      </c>
      <c r="C68" s="39" t="s">
        <v>195</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8.01</v>
      </c>
      <c r="IB68" s="22" t="s">
        <v>124</v>
      </c>
      <c r="IC68" s="22" t="s">
        <v>195</v>
      </c>
      <c r="IE68" s="23"/>
      <c r="IF68" s="23"/>
      <c r="IG68" s="23"/>
      <c r="IH68" s="23"/>
      <c r="II68" s="23"/>
    </row>
    <row r="69" spans="1:243" s="22" customFormat="1" ht="15.75">
      <c r="A69" s="66">
        <v>6.21</v>
      </c>
      <c r="B69" s="71" t="s">
        <v>236</v>
      </c>
      <c r="C69" s="39" t="s">
        <v>196</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IA69" s="22">
        <v>8.02</v>
      </c>
      <c r="IB69" s="22" t="s">
        <v>125</v>
      </c>
      <c r="IC69" s="22" t="s">
        <v>196</v>
      </c>
      <c r="ID69" s="22">
        <v>1</v>
      </c>
      <c r="IE69" s="23" t="s">
        <v>65</v>
      </c>
      <c r="IF69" s="23"/>
      <c r="IG69" s="23"/>
      <c r="IH69" s="23"/>
      <c r="II69" s="23"/>
    </row>
    <row r="70" spans="1:243" s="22" customFormat="1" ht="28.5">
      <c r="A70" s="66">
        <v>6.22</v>
      </c>
      <c r="B70" s="71" t="s">
        <v>237</v>
      </c>
      <c r="C70" s="39" t="s">
        <v>197</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9</v>
      </c>
      <c r="IB70" s="22" t="s">
        <v>126</v>
      </c>
      <c r="IC70" s="22" t="s">
        <v>197</v>
      </c>
      <c r="IE70" s="23"/>
      <c r="IF70" s="23"/>
      <c r="IG70" s="23"/>
      <c r="IH70" s="23"/>
      <c r="II70" s="23"/>
    </row>
    <row r="71" spans="1:243" s="22" customFormat="1" ht="19.5" customHeight="1">
      <c r="A71" s="70">
        <v>6.23</v>
      </c>
      <c r="B71" s="67" t="s">
        <v>229</v>
      </c>
      <c r="C71" s="39" t="s">
        <v>198</v>
      </c>
      <c r="D71" s="68">
        <v>0.85</v>
      </c>
      <c r="E71" s="69" t="s">
        <v>52</v>
      </c>
      <c r="F71" s="70">
        <v>3932.17</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ROUND(total_amount_ba($B$2,$D$2,D71,F71,J71,K71,M71),0)</f>
        <v>3342</v>
      </c>
      <c r="BB71" s="60">
        <f>BA71+SUM(N71:AZ71)</f>
        <v>3342</v>
      </c>
      <c r="BC71" s="56" t="str">
        <f>SpellNumber(L71,BB71)</f>
        <v>INR  Three Thousand Three Hundred &amp; Forty Two  Only</v>
      </c>
      <c r="IA71" s="22">
        <v>9.01</v>
      </c>
      <c r="IB71" s="22" t="s">
        <v>127</v>
      </c>
      <c r="IC71" s="22" t="s">
        <v>198</v>
      </c>
      <c r="IE71" s="23"/>
      <c r="IF71" s="23"/>
      <c r="IG71" s="23"/>
      <c r="IH71" s="23"/>
      <c r="II71" s="23"/>
    </row>
    <row r="72" spans="1:243" s="22" customFormat="1" ht="15.75">
      <c r="A72" s="66">
        <v>7</v>
      </c>
      <c r="B72" s="67" t="s">
        <v>238</v>
      </c>
      <c r="C72" s="39" t="s">
        <v>199</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9.02</v>
      </c>
      <c r="IB72" s="22" t="s">
        <v>128</v>
      </c>
      <c r="IC72" s="22" t="s">
        <v>199</v>
      </c>
      <c r="ID72" s="22">
        <v>3</v>
      </c>
      <c r="IE72" s="23" t="s">
        <v>65</v>
      </c>
      <c r="IF72" s="23"/>
      <c r="IG72" s="23"/>
      <c r="IH72" s="23"/>
      <c r="II72" s="23"/>
    </row>
    <row r="73" spans="1:243" s="22" customFormat="1" ht="85.5">
      <c r="A73" s="66">
        <v>7.01</v>
      </c>
      <c r="B73" s="67" t="s">
        <v>285</v>
      </c>
      <c r="C73" s="39" t="s">
        <v>200</v>
      </c>
      <c r="D73" s="7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IA73" s="22">
        <v>9.03</v>
      </c>
      <c r="IB73" s="22" t="s">
        <v>129</v>
      </c>
      <c r="IC73" s="22" t="s">
        <v>200</v>
      </c>
      <c r="IE73" s="23"/>
      <c r="IF73" s="23"/>
      <c r="IG73" s="23"/>
      <c r="IH73" s="23"/>
      <c r="II73" s="23"/>
    </row>
    <row r="74" spans="1:243" s="22" customFormat="1" ht="32.25" customHeight="1">
      <c r="A74" s="70">
        <v>7.02</v>
      </c>
      <c r="B74" s="67" t="s">
        <v>286</v>
      </c>
      <c r="C74" s="39" t="s">
        <v>201</v>
      </c>
      <c r="D74" s="68">
        <v>792</v>
      </c>
      <c r="E74" s="69" t="s">
        <v>66</v>
      </c>
      <c r="F74" s="70">
        <v>124.76</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98810</v>
      </c>
      <c r="BB74" s="60">
        <f>BA74+SUM(N74:AZ74)</f>
        <v>98810</v>
      </c>
      <c r="BC74" s="56" t="str">
        <f>SpellNumber(L74,BB74)</f>
        <v>INR  Ninety Eight Thousand Eight Hundred &amp; Ten  Only</v>
      </c>
      <c r="IA74" s="22">
        <v>9.04</v>
      </c>
      <c r="IB74" s="22" t="s">
        <v>130</v>
      </c>
      <c r="IC74" s="22" t="s">
        <v>201</v>
      </c>
      <c r="IE74" s="23"/>
      <c r="IF74" s="23"/>
      <c r="IG74" s="23"/>
      <c r="IH74" s="23"/>
      <c r="II74" s="23"/>
    </row>
    <row r="75" spans="1:243" s="22" customFormat="1" ht="85.5">
      <c r="A75" s="66">
        <v>7.03</v>
      </c>
      <c r="B75" s="71" t="s">
        <v>287</v>
      </c>
      <c r="C75" s="39" t="s">
        <v>202</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9.05</v>
      </c>
      <c r="IB75" s="22" t="s">
        <v>131</v>
      </c>
      <c r="IC75" s="22" t="s">
        <v>202</v>
      </c>
      <c r="ID75" s="22">
        <v>3</v>
      </c>
      <c r="IE75" s="23" t="s">
        <v>65</v>
      </c>
      <c r="IF75" s="23"/>
      <c r="IG75" s="23"/>
      <c r="IH75" s="23"/>
      <c r="II75" s="23"/>
    </row>
    <row r="76" spans="1:243" s="22" customFormat="1" ht="19.5" customHeight="1">
      <c r="A76" s="66">
        <v>7.04</v>
      </c>
      <c r="B76" s="71" t="s">
        <v>288</v>
      </c>
      <c r="C76" s="39" t="s">
        <v>203</v>
      </c>
      <c r="D76" s="68">
        <v>271</v>
      </c>
      <c r="E76" s="69" t="s">
        <v>66</v>
      </c>
      <c r="F76" s="70">
        <v>137.79</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37341</v>
      </c>
      <c r="BB76" s="60">
        <f>BA76+SUM(N76:AZ76)</f>
        <v>37341</v>
      </c>
      <c r="BC76" s="56" t="str">
        <f>SpellNumber(L76,BB76)</f>
        <v>INR  Thirty Seven Thousand Three Hundred &amp; Forty One  Only</v>
      </c>
      <c r="IA76" s="22">
        <v>9.06</v>
      </c>
      <c r="IB76" s="22" t="s">
        <v>132</v>
      </c>
      <c r="IC76" s="22" t="s">
        <v>203</v>
      </c>
      <c r="ID76" s="22">
        <v>2</v>
      </c>
      <c r="IE76" s="23" t="s">
        <v>65</v>
      </c>
      <c r="IF76" s="23"/>
      <c r="IG76" s="23"/>
      <c r="IH76" s="23"/>
      <c r="II76" s="23"/>
    </row>
    <row r="77" spans="1:243" s="22" customFormat="1" ht="142.5">
      <c r="A77" s="70">
        <v>7.05</v>
      </c>
      <c r="B77" s="67" t="s">
        <v>289</v>
      </c>
      <c r="C77" s="39" t="s">
        <v>204</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10</v>
      </c>
      <c r="IB77" s="22" t="s">
        <v>133</v>
      </c>
      <c r="IC77" s="22" t="s">
        <v>204</v>
      </c>
      <c r="IE77" s="23"/>
      <c r="IF77" s="23"/>
      <c r="IG77" s="23"/>
      <c r="IH77" s="23"/>
      <c r="II77" s="23"/>
    </row>
    <row r="78" spans="1:243" s="22" customFormat="1" ht="28.5">
      <c r="A78" s="66">
        <v>7.06</v>
      </c>
      <c r="B78" s="67" t="s">
        <v>290</v>
      </c>
      <c r="C78" s="39" t="s">
        <v>205</v>
      </c>
      <c r="D78" s="68">
        <v>300</v>
      </c>
      <c r="E78" s="69" t="s">
        <v>65</v>
      </c>
      <c r="F78" s="70">
        <v>137.08</v>
      </c>
      <c r="G78" s="40"/>
      <c r="H78" s="24"/>
      <c r="I78" s="47" t="s">
        <v>38</v>
      </c>
      <c r="J78" s="48">
        <f aca="true" t="shared" si="4"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5" ref="BA78:BA109">ROUND(total_amount_ba($B$2,$D$2,D78,F78,J78,K78,M78),0)</f>
        <v>41124</v>
      </c>
      <c r="BB78" s="60">
        <f aca="true" t="shared" si="6" ref="BB78:BB109">BA78+SUM(N78:AZ78)</f>
        <v>41124</v>
      </c>
      <c r="BC78" s="56" t="str">
        <f aca="true" t="shared" si="7" ref="BC78:BC109">SpellNumber(L78,BB78)</f>
        <v>INR  Forty One Thousand One Hundred &amp; Twenty Four  Only</v>
      </c>
      <c r="IA78" s="22">
        <v>10.01</v>
      </c>
      <c r="IB78" s="22" t="s">
        <v>134</v>
      </c>
      <c r="IC78" s="22" t="s">
        <v>205</v>
      </c>
      <c r="IE78" s="23"/>
      <c r="IF78" s="23"/>
      <c r="IG78" s="23"/>
      <c r="IH78" s="23"/>
      <c r="II78" s="23"/>
    </row>
    <row r="79" spans="1:243" s="22" customFormat="1" ht="15.75">
      <c r="A79" s="66">
        <v>8</v>
      </c>
      <c r="B79" s="67" t="s">
        <v>239</v>
      </c>
      <c r="C79" s="39" t="s">
        <v>206</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10.02</v>
      </c>
      <c r="IB79" s="22" t="s">
        <v>135</v>
      </c>
      <c r="IC79" s="22" t="s">
        <v>206</v>
      </c>
      <c r="ID79" s="22">
        <v>8</v>
      </c>
      <c r="IE79" s="23" t="s">
        <v>74</v>
      </c>
      <c r="IF79" s="23"/>
      <c r="IG79" s="23"/>
      <c r="IH79" s="23"/>
      <c r="II79" s="23"/>
    </row>
    <row r="80" spans="1:243" s="22" customFormat="1" ht="75" customHeight="1">
      <c r="A80" s="70">
        <v>8.01</v>
      </c>
      <c r="B80" s="67" t="s">
        <v>291</v>
      </c>
      <c r="C80" s="39" t="s">
        <v>207</v>
      </c>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IA80" s="22">
        <v>10.03</v>
      </c>
      <c r="IB80" s="22" t="s">
        <v>136</v>
      </c>
      <c r="IC80" s="22" t="s">
        <v>207</v>
      </c>
      <c r="ID80" s="22">
        <v>4</v>
      </c>
      <c r="IE80" s="23" t="s">
        <v>74</v>
      </c>
      <c r="IF80" s="23"/>
      <c r="IG80" s="23"/>
      <c r="IH80" s="23"/>
      <c r="II80" s="23"/>
    </row>
    <row r="81" spans="1:243" s="22" customFormat="1" ht="28.5">
      <c r="A81" s="66">
        <v>8.02</v>
      </c>
      <c r="B81" s="71" t="s">
        <v>292</v>
      </c>
      <c r="C81" s="39" t="s">
        <v>208</v>
      </c>
      <c r="D81" s="68">
        <v>5.4</v>
      </c>
      <c r="E81" s="69" t="s">
        <v>52</v>
      </c>
      <c r="F81" s="70">
        <v>477.86</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2580</v>
      </c>
      <c r="BB81" s="60">
        <f t="shared" si="6"/>
        <v>2580</v>
      </c>
      <c r="BC81" s="56" t="str">
        <f t="shared" si="7"/>
        <v>INR  Two Thousand Five Hundred &amp; Eighty  Only</v>
      </c>
      <c r="IA81" s="22">
        <v>10.04</v>
      </c>
      <c r="IB81" s="22" t="s">
        <v>137</v>
      </c>
      <c r="IC81" s="22" t="s">
        <v>208</v>
      </c>
      <c r="ID81" s="22">
        <v>25</v>
      </c>
      <c r="IE81" s="23" t="s">
        <v>74</v>
      </c>
      <c r="IF81" s="23"/>
      <c r="IG81" s="23"/>
      <c r="IH81" s="23"/>
      <c r="II81" s="23"/>
    </row>
    <row r="82" spans="1:243" s="22" customFormat="1" ht="39" customHeight="1">
      <c r="A82" s="66">
        <v>8.03</v>
      </c>
      <c r="B82" s="71" t="s">
        <v>293</v>
      </c>
      <c r="C82" s="39" t="s">
        <v>209</v>
      </c>
      <c r="D82" s="79"/>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1"/>
      <c r="IA82" s="22">
        <v>10.05</v>
      </c>
      <c r="IB82" s="22" t="s">
        <v>138</v>
      </c>
      <c r="IC82" s="22" t="s">
        <v>209</v>
      </c>
      <c r="IE82" s="23"/>
      <c r="IF82" s="23"/>
      <c r="IG82" s="23"/>
      <c r="IH82" s="23"/>
      <c r="II82" s="23"/>
    </row>
    <row r="83" spans="1:243" s="22" customFormat="1" ht="21" customHeight="1">
      <c r="A83" s="70">
        <v>8.04</v>
      </c>
      <c r="B83" s="67" t="s">
        <v>294</v>
      </c>
      <c r="C83" s="39" t="s">
        <v>210</v>
      </c>
      <c r="D83" s="68">
        <v>4</v>
      </c>
      <c r="E83" s="69" t="s">
        <v>74</v>
      </c>
      <c r="F83" s="70">
        <v>69.7</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5"/>
        <v>279</v>
      </c>
      <c r="BB83" s="60">
        <f t="shared" si="6"/>
        <v>279</v>
      </c>
      <c r="BC83" s="56" t="str">
        <f t="shared" si="7"/>
        <v>INR  Two Hundred &amp; Seventy Nine  Only</v>
      </c>
      <c r="IA83" s="22">
        <v>10.06</v>
      </c>
      <c r="IB83" s="22" t="s">
        <v>139</v>
      </c>
      <c r="IC83" s="22" t="s">
        <v>210</v>
      </c>
      <c r="ID83" s="22">
        <v>1</v>
      </c>
      <c r="IE83" s="23" t="s">
        <v>65</v>
      </c>
      <c r="IF83" s="23"/>
      <c r="IG83" s="23"/>
      <c r="IH83" s="23"/>
      <c r="II83" s="23"/>
    </row>
    <row r="84" spans="1:243" s="22" customFormat="1" ht="185.25">
      <c r="A84" s="66">
        <v>8.05</v>
      </c>
      <c r="B84" s="67" t="s">
        <v>295</v>
      </c>
      <c r="C84" s="39" t="s">
        <v>211</v>
      </c>
      <c r="D84" s="68">
        <v>9.37</v>
      </c>
      <c r="E84" s="69" t="s">
        <v>52</v>
      </c>
      <c r="F84" s="70">
        <v>820.34</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5"/>
        <v>7687</v>
      </c>
      <c r="BB84" s="60">
        <f t="shared" si="6"/>
        <v>7687</v>
      </c>
      <c r="BC84" s="56" t="str">
        <f t="shared" si="7"/>
        <v>INR  Seven Thousand Six Hundred &amp; Eighty Seven  Only</v>
      </c>
      <c r="IA84" s="22">
        <v>10.07</v>
      </c>
      <c r="IB84" s="22" t="s">
        <v>140</v>
      </c>
      <c r="IC84" s="22" t="s">
        <v>211</v>
      </c>
      <c r="IE84" s="23"/>
      <c r="IF84" s="23"/>
      <c r="IG84" s="23"/>
      <c r="IH84" s="23"/>
      <c r="II84" s="23"/>
    </row>
    <row r="85" spans="1:243" s="22" customFormat="1" ht="157.5" customHeight="1">
      <c r="A85" s="66">
        <v>8.06</v>
      </c>
      <c r="B85" s="67" t="s">
        <v>296</v>
      </c>
      <c r="C85" s="39" t="s">
        <v>212</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10.08</v>
      </c>
      <c r="IB85" s="22" t="s">
        <v>141</v>
      </c>
      <c r="IC85" s="22" t="s">
        <v>212</v>
      </c>
      <c r="ID85" s="22">
        <v>2</v>
      </c>
      <c r="IE85" s="23" t="s">
        <v>65</v>
      </c>
      <c r="IF85" s="23"/>
      <c r="IG85" s="23"/>
      <c r="IH85" s="23"/>
      <c r="II85" s="23"/>
    </row>
    <row r="86" spans="1:243" s="22" customFormat="1" ht="28.5">
      <c r="A86" s="70">
        <v>8.07</v>
      </c>
      <c r="B86" s="67" t="s">
        <v>297</v>
      </c>
      <c r="C86" s="39" t="s">
        <v>213</v>
      </c>
      <c r="D86" s="68">
        <v>12.5</v>
      </c>
      <c r="E86" s="69" t="s">
        <v>52</v>
      </c>
      <c r="F86" s="70">
        <v>1285.83</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5"/>
        <v>16073</v>
      </c>
      <c r="BB86" s="60">
        <f t="shared" si="6"/>
        <v>16073</v>
      </c>
      <c r="BC86" s="56" t="str">
        <f t="shared" si="7"/>
        <v>INR  Sixteen Thousand  &amp;Seventy Three  Only</v>
      </c>
      <c r="IA86" s="22">
        <v>10.09</v>
      </c>
      <c r="IB86" s="22" t="s">
        <v>142</v>
      </c>
      <c r="IC86" s="22" t="s">
        <v>213</v>
      </c>
      <c r="IE86" s="23"/>
      <c r="IF86" s="23"/>
      <c r="IG86" s="23"/>
      <c r="IH86" s="23"/>
      <c r="II86" s="23"/>
    </row>
    <row r="87" spans="1:243" s="22" customFormat="1" ht="356.25">
      <c r="A87" s="66">
        <v>8.08</v>
      </c>
      <c r="B87" s="71" t="s">
        <v>298</v>
      </c>
      <c r="C87" s="39" t="s">
        <v>214</v>
      </c>
      <c r="D87" s="68">
        <v>104</v>
      </c>
      <c r="E87" s="69" t="s">
        <v>52</v>
      </c>
      <c r="F87" s="70">
        <v>1128.1</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117322</v>
      </c>
      <c r="BB87" s="60">
        <f t="shared" si="6"/>
        <v>117322</v>
      </c>
      <c r="BC87" s="56" t="str">
        <f t="shared" si="7"/>
        <v>INR  One Lakh Seventeen Thousand Three Hundred &amp; Twenty Two  Only</v>
      </c>
      <c r="IA87" s="22">
        <v>10.1</v>
      </c>
      <c r="IB87" s="22" t="s">
        <v>143</v>
      </c>
      <c r="IC87" s="22" t="s">
        <v>214</v>
      </c>
      <c r="ID87" s="22">
        <v>3</v>
      </c>
      <c r="IE87" s="23" t="s">
        <v>65</v>
      </c>
      <c r="IF87" s="23"/>
      <c r="IG87" s="23"/>
      <c r="IH87" s="23"/>
      <c r="II87" s="23"/>
    </row>
    <row r="88" spans="1:243" s="22" customFormat="1" ht="356.25">
      <c r="A88" s="66">
        <v>8.09</v>
      </c>
      <c r="B88" s="71" t="s">
        <v>299</v>
      </c>
      <c r="C88" s="39" t="s">
        <v>215</v>
      </c>
      <c r="D88" s="68">
        <v>27</v>
      </c>
      <c r="E88" s="69" t="s">
        <v>52</v>
      </c>
      <c r="F88" s="70">
        <v>1149.53</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31037</v>
      </c>
      <c r="BB88" s="60">
        <f t="shared" si="6"/>
        <v>31037</v>
      </c>
      <c r="BC88" s="56" t="str">
        <f t="shared" si="7"/>
        <v>INR  Thirty One Thousand  &amp;Thirty Seven  Only</v>
      </c>
      <c r="IA88" s="22">
        <v>10.11</v>
      </c>
      <c r="IB88" s="22" t="s">
        <v>141</v>
      </c>
      <c r="IC88" s="22" t="s">
        <v>215</v>
      </c>
      <c r="ID88" s="22">
        <v>3</v>
      </c>
      <c r="IE88" s="23" t="s">
        <v>65</v>
      </c>
      <c r="IF88" s="23"/>
      <c r="IG88" s="23"/>
      <c r="IH88" s="23"/>
      <c r="II88" s="23"/>
    </row>
    <row r="89" spans="1:243" s="22" customFormat="1" ht="15.75">
      <c r="A89" s="70">
        <v>9</v>
      </c>
      <c r="B89" s="67" t="s">
        <v>73</v>
      </c>
      <c r="C89" s="39" t="s">
        <v>216</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10.12</v>
      </c>
      <c r="IB89" s="22" t="s">
        <v>144</v>
      </c>
      <c r="IC89" s="22" t="s">
        <v>216</v>
      </c>
      <c r="IE89" s="23"/>
      <c r="IF89" s="23"/>
      <c r="IG89" s="23"/>
      <c r="IH89" s="23"/>
      <c r="II89" s="23"/>
    </row>
    <row r="90" spans="1:243" s="22" customFormat="1" ht="15.75" customHeight="1">
      <c r="A90" s="66">
        <v>9.01</v>
      </c>
      <c r="B90" s="67" t="s">
        <v>300</v>
      </c>
      <c r="C90" s="39" t="s">
        <v>217</v>
      </c>
      <c r="D90" s="68">
        <v>1</v>
      </c>
      <c r="E90" s="69" t="s">
        <v>65</v>
      </c>
      <c r="F90" s="70">
        <v>233.75</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234</v>
      </c>
      <c r="BB90" s="60">
        <f t="shared" si="6"/>
        <v>234</v>
      </c>
      <c r="BC90" s="56" t="str">
        <f t="shared" si="7"/>
        <v>INR  Two Hundred &amp; Thirty Four  Only</v>
      </c>
      <c r="IA90" s="22">
        <v>10.13</v>
      </c>
      <c r="IB90" s="22" t="s">
        <v>143</v>
      </c>
      <c r="IC90" s="22" t="s">
        <v>217</v>
      </c>
      <c r="ID90" s="22">
        <v>3</v>
      </c>
      <c r="IE90" s="23" t="s">
        <v>65</v>
      </c>
      <c r="IF90" s="23"/>
      <c r="IG90" s="23"/>
      <c r="IH90" s="23"/>
      <c r="II90" s="23"/>
    </row>
    <row r="91" spans="1:243" s="22" customFormat="1" ht="99.75">
      <c r="A91" s="66">
        <v>9.02</v>
      </c>
      <c r="B91" s="67" t="s">
        <v>301</v>
      </c>
      <c r="C91" s="39" t="s">
        <v>218</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10.14</v>
      </c>
      <c r="IB91" s="22" t="s">
        <v>145</v>
      </c>
      <c r="IC91" s="22" t="s">
        <v>218</v>
      </c>
      <c r="IE91" s="23"/>
      <c r="IF91" s="23"/>
      <c r="IG91" s="23"/>
      <c r="IH91" s="23"/>
      <c r="II91" s="23"/>
    </row>
    <row r="92" spans="1:243" s="22" customFormat="1" ht="28.5">
      <c r="A92" s="70">
        <v>9.03</v>
      </c>
      <c r="B92" s="67" t="s">
        <v>302</v>
      </c>
      <c r="C92" s="39" t="s">
        <v>219</v>
      </c>
      <c r="D92" s="68">
        <v>0.8</v>
      </c>
      <c r="E92" s="69" t="s">
        <v>74</v>
      </c>
      <c r="F92" s="70">
        <v>280.35</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224</v>
      </c>
      <c r="BB92" s="60">
        <f t="shared" si="6"/>
        <v>224</v>
      </c>
      <c r="BC92" s="56" t="str">
        <f t="shared" si="7"/>
        <v>INR  Two Hundred &amp; Twenty Four  Only</v>
      </c>
      <c r="IA92" s="22">
        <v>10.15</v>
      </c>
      <c r="IB92" s="22" t="s">
        <v>143</v>
      </c>
      <c r="IC92" s="22" t="s">
        <v>219</v>
      </c>
      <c r="ID92" s="22">
        <v>3</v>
      </c>
      <c r="IE92" s="23" t="s">
        <v>65</v>
      </c>
      <c r="IF92" s="23"/>
      <c r="IG92" s="23"/>
      <c r="IH92" s="23"/>
      <c r="II92" s="23"/>
    </row>
    <row r="93" spans="1:243" s="22" customFormat="1" ht="15.75">
      <c r="A93" s="66">
        <v>10</v>
      </c>
      <c r="B93" s="71" t="s">
        <v>53</v>
      </c>
      <c r="C93" s="39" t="s">
        <v>220</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11</v>
      </c>
      <c r="IB93" s="22" t="s">
        <v>87</v>
      </c>
      <c r="IC93" s="22" t="s">
        <v>220</v>
      </c>
      <c r="IE93" s="23"/>
      <c r="IF93" s="23"/>
      <c r="IG93" s="23"/>
      <c r="IH93" s="23"/>
      <c r="II93" s="23"/>
    </row>
    <row r="94" spans="1:243" s="22" customFormat="1" ht="15.75">
      <c r="A94" s="66">
        <v>10.01</v>
      </c>
      <c r="B94" s="71" t="s">
        <v>303</v>
      </c>
      <c r="C94" s="39" t="s">
        <v>221</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11.01</v>
      </c>
      <c r="IB94" s="22" t="s">
        <v>146</v>
      </c>
      <c r="IC94" s="22" t="s">
        <v>221</v>
      </c>
      <c r="ID94" s="22">
        <v>41</v>
      </c>
      <c r="IE94" s="23" t="s">
        <v>148</v>
      </c>
      <c r="IF94" s="23"/>
      <c r="IG94" s="23"/>
      <c r="IH94" s="23"/>
      <c r="II94" s="23"/>
    </row>
    <row r="95" spans="1:243" s="22" customFormat="1" ht="28.5" customHeight="1">
      <c r="A95" s="70">
        <v>10.02</v>
      </c>
      <c r="B95" s="67" t="s">
        <v>241</v>
      </c>
      <c r="C95" s="39" t="s">
        <v>222</v>
      </c>
      <c r="D95" s="68">
        <v>19.5</v>
      </c>
      <c r="E95" s="69" t="s">
        <v>52</v>
      </c>
      <c r="F95" s="70">
        <v>258.08</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5"/>
        <v>5033</v>
      </c>
      <c r="BB95" s="60">
        <f t="shared" si="6"/>
        <v>5033</v>
      </c>
      <c r="BC95" s="56" t="str">
        <f t="shared" si="7"/>
        <v>INR  Five Thousand  &amp;Thirty Three  Only</v>
      </c>
      <c r="IA95" s="22">
        <v>11.02</v>
      </c>
      <c r="IB95" s="72" t="s">
        <v>147</v>
      </c>
      <c r="IC95" s="22" t="s">
        <v>222</v>
      </c>
      <c r="ID95" s="22">
        <v>41</v>
      </c>
      <c r="IE95" s="23" t="s">
        <v>148</v>
      </c>
      <c r="IF95" s="23"/>
      <c r="IG95" s="23"/>
      <c r="IH95" s="23"/>
      <c r="II95" s="23"/>
    </row>
    <row r="96" spans="1:55" ht="28.5">
      <c r="A96" s="66">
        <v>10.03</v>
      </c>
      <c r="B96" s="67" t="s">
        <v>240</v>
      </c>
      <c r="C96" s="39" t="s">
        <v>334</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row>
    <row r="97" spans="1:55" ht="27.75" customHeight="1">
      <c r="A97" s="66">
        <v>10.04</v>
      </c>
      <c r="B97" s="67" t="s">
        <v>241</v>
      </c>
      <c r="C97" s="39" t="s">
        <v>335</v>
      </c>
      <c r="D97" s="68">
        <v>44</v>
      </c>
      <c r="E97" s="69" t="s">
        <v>52</v>
      </c>
      <c r="F97" s="70">
        <v>297.32</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5"/>
        <v>13082</v>
      </c>
      <c r="BB97" s="60">
        <f t="shared" si="6"/>
        <v>13082</v>
      </c>
      <c r="BC97" s="56" t="str">
        <f t="shared" si="7"/>
        <v>INR  Thirteen Thousand  &amp;Eighty Two  Only</v>
      </c>
    </row>
    <row r="98" spans="1:55" ht="57">
      <c r="A98" s="70">
        <v>10.05</v>
      </c>
      <c r="B98" s="67" t="s">
        <v>242</v>
      </c>
      <c r="C98" s="39" t="s">
        <v>336</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row>
    <row r="99" spans="1:55" ht="28.5">
      <c r="A99" s="66">
        <v>10.06</v>
      </c>
      <c r="B99" s="71" t="s">
        <v>243</v>
      </c>
      <c r="C99" s="39" t="s">
        <v>337</v>
      </c>
      <c r="D99" s="68">
        <v>16</v>
      </c>
      <c r="E99" s="69" t="s">
        <v>52</v>
      </c>
      <c r="F99" s="70">
        <v>356.07</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5697</v>
      </c>
      <c r="BB99" s="60">
        <f t="shared" si="6"/>
        <v>5697</v>
      </c>
      <c r="BC99" s="56" t="str">
        <f t="shared" si="7"/>
        <v>INR  Five Thousand Six Hundred &amp; Ninety Seven  Only</v>
      </c>
    </row>
    <row r="100" spans="1:55" ht="15.75">
      <c r="A100" s="66">
        <v>10.07</v>
      </c>
      <c r="B100" s="71" t="s">
        <v>83</v>
      </c>
      <c r="C100" s="39" t="s">
        <v>338</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row>
    <row r="101" spans="1:55" ht="28.5">
      <c r="A101" s="70">
        <v>10.08</v>
      </c>
      <c r="B101" s="67" t="s">
        <v>84</v>
      </c>
      <c r="C101" s="39" t="s">
        <v>339</v>
      </c>
      <c r="D101" s="68">
        <v>16</v>
      </c>
      <c r="E101" s="69" t="s">
        <v>52</v>
      </c>
      <c r="F101" s="70">
        <v>221.87</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5"/>
        <v>3550</v>
      </c>
      <c r="BB101" s="60">
        <f t="shared" si="6"/>
        <v>3550</v>
      </c>
      <c r="BC101" s="56" t="str">
        <f t="shared" si="7"/>
        <v>INR  Three Thousand Five Hundred &amp; Fifty  Only</v>
      </c>
    </row>
    <row r="102" spans="1:55" ht="85.5">
      <c r="A102" s="66">
        <v>10.09</v>
      </c>
      <c r="B102" s="67" t="s">
        <v>111</v>
      </c>
      <c r="C102" s="39" t="s">
        <v>340</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row>
    <row r="103" spans="1:55" ht="42.75">
      <c r="A103" s="66">
        <v>10.1</v>
      </c>
      <c r="B103" s="67" t="s">
        <v>86</v>
      </c>
      <c r="C103" s="39" t="s">
        <v>341</v>
      </c>
      <c r="D103" s="68">
        <v>344</v>
      </c>
      <c r="E103" s="69" t="s">
        <v>52</v>
      </c>
      <c r="F103" s="70">
        <v>81.32</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5"/>
        <v>27974</v>
      </c>
      <c r="BB103" s="60">
        <f t="shared" si="6"/>
        <v>27974</v>
      </c>
      <c r="BC103" s="56" t="str">
        <f t="shared" si="7"/>
        <v>INR  Twenty Seven Thousand Nine Hundred &amp; Seventy Four  Only</v>
      </c>
    </row>
    <row r="104" spans="1:55" ht="42.75">
      <c r="A104" s="70">
        <v>10.11</v>
      </c>
      <c r="B104" s="67" t="s">
        <v>304</v>
      </c>
      <c r="C104" s="39" t="s">
        <v>342</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row>
    <row r="105" spans="1:55" ht="57">
      <c r="A105" s="66">
        <v>10.12</v>
      </c>
      <c r="B105" s="67" t="s">
        <v>305</v>
      </c>
      <c r="C105" s="39" t="s">
        <v>343</v>
      </c>
      <c r="D105" s="68">
        <v>92</v>
      </c>
      <c r="E105" s="69" t="s">
        <v>52</v>
      </c>
      <c r="F105" s="70">
        <v>142.34</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13095</v>
      </c>
      <c r="BB105" s="60">
        <f t="shared" si="6"/>
        <v>13095</v>
      </c>
      <c r="BC105" s="56" t="str">
        <f t="shared" si="7"/>
        <v>INR  Thirteen Thousand  &amp;Ninety Five  Only</v>
      </c>
    </row>
    <row r="106" spans="1:55" ht="42.75">
      <c r="A106" s="66">
        <v>10.13</v>
      </c>
      <c r="B106" s="67" t="s">
        <v>85</v>
      </c>
      <c r="C106" s="39" t="s">
        <v>344</v>
      </c>
      <c r="D106" s="79"/>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1"/>
    </row>
    <row r="107" spans="1:55" ht="28.5">
      <c r="A107" s="66">
        <v>10.14</v>
      </c>
      <c r="B107" s="67" t="s">
        <v>86</v>
      </c>
      <c r="C107" s="39" t="s">
        <v>345</v>
      </c>
      <c r="D107" s="68">
        <v>66</v>
      </c>
      <c r="E107" s="69" t="s">
        <v>52</v>
      </c>
      <c r="F107" s="70">
        <v>115.25</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7607</v>
      </c>
      <c r="BB107" s="60">
        <f t="shared" si="6"/>
        <v>7607</v>
      </c>
      <c r="BC107" s="56" t="str">
        <f t="shared" si="7"/>
        <v>INR  Seven Thousand Six Hundred &amp; Seven  Only</v>
      </c>
    </row>
    <row r="108" spans="1:55" ht="51" customHeight="1">
      <c r="A108" s="66">
        <v>10.15</v>
      </c>
      <c r="B108" s="67" t="s">
        <v>112</v>
      </c>
      <c r="C108" s="39" t="s">
        <v>346</v>
      </c>
      <c r="D108" s="79"/>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1"/>
    </row>
    <row r="109" spans="1:55" ht="46.5" customHeight="1">
      <c r="A109" s="66">
        <v>10.16</v>
      </c>
      <c r="B109" s="67" t="s">
        <v>113</v>
      </c>
      <c r="C109" s="39" t="s">
        <v>347</v>
      </c>
      <c r="D109" s="68">
        <v>5</v>
      </c>
      <c r="E109" s="69" t="s">
        <v>52</v>
      </c>
      <c r="F109" s="70">
        <v>167.82</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839</v>
      </c>
      <c r="BB109" s="60">
        <f t="shared" si="6"/>
        <v>839</v>
      </c>
      <c r="BC109" s="56" t="str">
        <f t="shared" si="7"/>
        <v>INR  Eight Hundred &amp; Thirty Nine  Only</v>
      </c>
    </row>
    <row r="110" spans="1:55" ht="85.5">
      <c r="A110" s="66">
        <v>10.17</v>
      </c>
      <c r="B110" s="67" t="s">
        <v>114</v>
      </c>
      <c r="C110" s="39" t="s">
        <v>348</v>
      </c>
      <c r="D110" s="68">
        <v>344</v>
      </c>
      <c r="E110" s="69" t="s">
        <v>52</v>
      </c>
      <c r="F110" s="70">
        <v>108.59</v>
      </c>
      <c r="G110" s="40"/>
      <c r="H110" s="24"/>
      <c r="I110" s="47" t="s">
        <v>38</v>
      </c>
      <c r="J110" s="48">
        <f aca="true" t="shared" si="8" ref="J110:J174">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aca="true" t="shared" si="9" ref="BA110:BA174">ROUND(total_amount_ba($B$2,$D$2,D110,F110,J110,K110,M110),0)</f>
        <v>37355</v>
      </c>
      <c r="BB110" s="60">
        <f aca="true" t="shared" si="10" ref="BB110:BB174">BA110+SUM(N110:AZ110)</f>
        <v>37355</v>
      </c>
      <c r="BC110" s="56" t="str">
        <f aca="true" t="shared" si="11" ref="BC110:BC175">SpellNumber(L110,BB110)</f>
        <v>INR  Thirty Seven Thousand Three Hundred &amp; Fifty Five  Only</v>
      </c>
    </row>
    <row r="111" spans="1:55" ht="28.5">
      <c r="A111" s="66">
        <v>10.18</v>
      </c>
      <c r="B111" s="67" t="s">
        <v>306</v>
      </c>
      <c r="C111" s="39" t="s">
        <v>349</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row>
    <row r="112" spans="1:55" ht="28.5">
      <c r="A112" s="66">
        <v>10.19</v>
      </c>
      <c r="B112" s="67" t="s">
        <v>307</v>
      </c>
      <c r="C112" s="39" t="s">
        <v>350</v>
      </c>
      <c r="D112" s="68">
        <v>245</v>
      </c>
      <c r="E112" s="69" t="s">
        <v>52</v>
      </c>
      <c r="F112" s="70">
        <v>16.65</v>
      </c>
      <c r="G112" s="40"/>
      <c r="H112" s="24"/>
      <c r="I112" s="47" t="s">
        <v>38</v>
      </c>
      <c r="J112" s="48">
        <f t="shared" si="8"/>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9"/>
        <v>4079</v>
      </c>
      <c r="BB112" s="60">
        <f t="shared" si="10"/>
        <v>4079</v>
      </c>
      <c r="BC112" s="56" t="str">
        <f t="shared" si="11"/>
        <v>INR  Four Thousand  &amp;Seventy Nine  Only</v>
      </c>
    </row>
    <row r="113" spans="1:55" ht="71.25">
      <c r="A113" s="66">
        <v>10.2</v>
      </c>
      <c r="B113" s="67" t="s">
        <v>244</v>
      </c>
      <c r="C113" s="39" t="s">
        <v>351</v>
      </c>
      <c r="D113" s="68">
        <v>245</v>
      </c>
      <c r="E113" s="69" t="s">
        <v>52</v>
      </c>
      <c r="F113" s="70">
        <v>14.33</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9"/>
        <v>3511</v>
      </c>
      <c r="BB113" s="60">
        <f t="shared" si="10"/>
        <v>3511</v>
      </c>
      <c r="BC113" s="56" t="str">
        <f t="shared" si="11"/>
        <v>INR  Three Thousand Five Hundred &amp; Eleven  Only</v>
      </c>
    </row>
    <row r="114" spans="1:55" ht="75" customHeight="1">
      <c r="A114" s="66">
        <v>10.21</v>
      </c>
      <c r="B114" s="67" t="s">
        <v>115</v>
      </c>
      <c r="C114" s="39" t="s">
        <v>352</v>
      </c>
      <c r="D114" s="68">
        <v>344</v>
      </c>
      <c r="E114" s="69" t="s">
        <v>52</v>
      </c>
      <c r="F114" s="70">
        <v>18.28</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9"/>
        <v>6288</v>
      </c>
      <c r="BB114" s="60">
        <f t="shared" si="10"/>
        <v>6288</v>
      </c>
      <c r="BC114" s="56" t="str">
        <f t="shared" si="11"/>
        <v>INR  Six Thousand Two Hundred &amp; Eighty Eight  Only</v>
      </c>
    </row>
    <row r="115" spans="1:55" ht="47.25" customHeight="1">
      <c r="A115" s="66">
        <v>10.22</v>
      </c>
      <c r="B115" s="67" t="s">
        <v>112</v>
      </c>
      <c r="C115" s="39" t="s">
        <v>353</v>
      </c>
      <c r="D115" s="79"/>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1"/>
    </row>
    <row r="116" spans="1:55" ht="28.5">
      <c r="A116" s="66">
        <v>10.23</v>
      </c>
      <c r="B116" s="67" t="s">
        <v>117</v>
      </c>
      <c r="C116" s="39" t="s">
        <v>354</v>
      </c>
      <c r="D116" s="68">
        <v>194</v>
      </c>
      <c r="E116" s="69" t="s">
        <v>52</v>
      </c>
      <c r="F116" s="70">
        <v>75.88</v>
      </c>
      <c r="G116" s="40"/>
      <c r="H116" s="24"/>
      <c r="I116" s="47" t="s">
        <v>38</v>
      </c>
      <c r="J116" s="48">
        <f t="shared" si="8"/>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9"/>
        <v>14721</v>
      </c>
      <c r="BB116" s="60">
        <f t="shared" si="10"/>
        <v>14721</v>
      </c>
      <c r="BC116" s="56" t="str">
        <f t="shared" si="11"/>
        <v>INR  Fourteen Thousand Seven Hundred &amp; Twenty One  Only</v>
      </c>
    </row>
    <row r="117" spans="1:55" ht="28.5">
      <c r="A117" s="66">
        <v>10.24</v>
      </c>
      <c r="B117" s="67" t="s">
        <v>308</v>
      </c>
      <c r="C117" s="39" t="s">
        <v>355</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row>
    <row r="118" spans="1:55" ht="28.5">
      <c r="A118" s="66">
        <v>10.25</v>
      </c>
      <c r="B118" s="67" t="s">
        <v>309</v>
      </c>
      <c r="C118" s="39" t="s">
        <v>356</v>
      </c>
      <c r="D118" s="68">
        <v>9.5</v>
      </c>
      <c r="E118" s="69" t="s">
        <v>52</v>
      </c>
      <c r="F118" s="70">
        <v>65.54</v>
      </c>
      <c r="G118" s="40"/>
      <c r="H118" s="24"/>
      <c r="I118" s="47" t="s">
        <v>38</v>
      </c>
      <c r="J118" s="48">
        <f t="shared" si="8"/>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9"/>
        <v>623</v>
      </c>
      <c r="BB118" s="60">
        <f t="shared" si="10"/>
        <v>623</v>
      </c>
      <c r="BC118" s="56" t="str">
        <f t="shared" si="11"/>
        <v>INR  Six Hundred &amp; Twenty Three  Only</v>
      </c>
    </row>
    <row r="119" spans="1:55" ht="15.75">
      <c r="A119" s="66">
        <v>11</v>
      </c>
      <c r="B119" s="67" t="s">
        <v>118</v>
      </c>
      <c r="C119" s="39" t="s">
        <v>357</v>
      </c>
      <c r="D119" s="79"/>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1"/>
    </row>
    <row r="120" spans="1:55" ht="142.5">
      <c r="A120" s="66">
        <v>11.01</v>
      </c>
      <c r="B120" s="67" t="s">
        <v>119</v>
      </c>
      <c r="C120" s="39" t="s">
        <v>358</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row>
    <row r="121" spans="1:55" ht="28.5">
      <c r="A121" s="66">
        <v>11.02</v>
      </c>
      <c r="B121" s="67" t="s">
        <v>120</v>
      </c>
      <c r="C121" s="39" t="s">
        <v>359</v>
      </c>
      <c r="D121" s="68">
        <v>13.2</v>
      </c>
      <c r="E121" s="69" t="s">
        <v>52</v>
      </c>
      <c r="F121" s="70">
        <v>419.11</v>
      </c>
      <c r="G121" s="65">
        <v>37800</v>
      </c>
      <c r="H121" s="50"/>
      <c r="I121" s="51" t="s">
        <v>38</v>
      </c>
      <c r="J121" s="52">
        <f t="shared" si="8"/>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9"/>
        <v>5532</v>
      </c>
      <c r="BB121" s="55">
        <f t="shared" si="10"/>
        <v>5532</v>
      </c>
      <c r="BC121" s="56" t="str">
        <f t="shared" si="11"/>
        <v>INR  Five Thousand Five Hundred &amp; Thirty Two  Only</v>
      </c>
    </row>
    <row r="122" spans="1:55" ht="52.5" customHeight="1">
      <c r="A122" s="66">
        <v>11.03</v>
      </c>
      <c r="B122" s="67" t="s">
        <v>310</v>
      </c>
      <c r="C122" s="39" t="s">
        <v>360</v>
      </c>
      <c r="D122" s="68">
        <v>130</v>
      </c>
      <c r="E122" s="69" t="s">
        <v>52</v>
      </c>
      <c r="F122" s="70">
        <v>2.49</v>
      </c>
      <c r="G122" s="65">
        <v>37800</v>
      </c>
      <c r="H122" s="50"/>
      <c r="I122" s="51" t="s">
        <v>38</v>
      </c>
      <c r="J122" s="52">
        <f t="shared" si="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9"/>
        <v>324</v>
      </c>
      <c r="BB122" s="55">
        <f t="shared" si="10"/>
        <v>324</v>
      </c>
      <c r="BC122" s="56" t="str">
        <f t="shared" si="11"/>
        <v>INR  Three Hundred &amp; Twenty Four  Only</v>
      </c>
    </row>
    <row r="123" spans="1:55" ht="57">
      <c r="A123" s="66">
        <v>11.04</v>
      </c>
      <c r="B123" s="67" t="s">
        <v>311</v>
      </c>
      <c r="C123" s="39" t="s">
        <v>361</v>
      </c>
      <c r="D123" s="68">
        <v>45</v>
      </c>
      <c r="E123" s="69" t="s">
        <v>74</v>
      </c>
      <c r="F123" s="70">
        <v>2.49</v>
      </c>
      <c r="G123" s="65">
        <v>37800</v>
      </c>
      <c r="H123" s="50"/>
      <c r="I123" s="51" t="s">
        <v>38</v>
      </c>
      <c r="J123" s="52">
        <f t="shared" si="8"/>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9"/>
        <v>112</v>
      </c>
      <c r="BB123" s="55">
        <f t="shared" si="10"/>
        <v>112</v>
      </c>
      <c r="BC123" s="56" t="str">
        <f t="shared" si="11"/>
        <v>INR  One Hundred &amp; Twelve  Only</v>
      </c>
    </row>
    <row r="124" spans="1:55" ht="114">
      <c r="A124" s="66">
        <v>11.05</v>
      </c>
      <c r="B124" s="67" t="s">
        <v>312</v>
      </c>
      <c r="C124" s="39" t="s">
        <v>362</v>
      </c>
      <c r="D124" s="68">
        <v>12</v>
      </c>
      <c r="E124" s="69" t="s">
        <v>65</v>
      </c>
      <c r="F124" s="70">
        <v>285.79</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9"/>
        <v>3429</v>
      </c>
      <c r="BB124" s="60">
        <f t="shared" si="10"/>
        <v>3429</v>
      </c>
      <c r="BC124" s="56" t="str">
        <f t="shared" si="11"/>
        <v>INR  Three Thousand Four Hundred &amp; Twenty Nine  Only</v>
      </c>
    </row>
    <row r="125" spans="1:55" ht="15.75">
      <c r="A125" s="66">
        <v>12</v>
      </c>
      <c r="B125" s="67" t="s">
        <v>123</v>
      </c>
      <c r="C125" s="39" t="s">
        <v>363</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row>
    <row r="126" spans="1:55" ht="71.25">
      <c r="A126" s="66">
        <v>12.01</v>
      </c>
      <c r="B126" s="67" t="s">
        <v>245</v>
      </c>
      <c r="C126" s="39" t="s">
        <v>364</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row>
    <row r="127" spans="1:55" ht="28.5">
      <c r="A127" s="66">
        <v>12.02</v>
      </c>
      <c r="B127" s="67" t="s">
        <v>246</v>
      </c>
      <c r="C127" s="39" t="s">
        <v>365</v>
      </c>
      <c r="D127" s="68">
        <v>0.8</v>
      </c>
      <c r="E127" s="69" t="s">
        <v>64</v>
      </c>
      <c r="F127" s="70">
        <v>1759.84</v>
      </c>
      <c r="G127" s="65">
        <v>37800</v>
      </c>
      <c r="H127" s="50"/>
      <c r="I127" s="51" t="s">
        <v>38</v>
      </c>
      <c r="J127" s="52">
        <f t="shared" si="8"/>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9"/>
        <v>1408</v>
      </c>
      <c r="BB127" s="55">
        <f t="shared" si="10"/>
        <v>1408</v>
      </c>
      <c r="BC127" s="56" t="str">
        <f t="shared" si="11"/>
        <v>INR  One Thousand Four Hundred &amp; Eight  Only</v>
      </c>
    </row>
    <row r="128" spans="1:55" ht="28.5">
      <c r="A128" s="66">
        <v>12.03</v>
      </c>
      <c r="B128" s="67" t="s">
        <v>247</v>
      </c>
      <c r="C128" s="39" t="s">
        <v>366</v>
      </c>
      <c r="D128" s="68">
        <v>1.5</v>
      </c>
      <c r="E128" s="69" t="s">
        <v>64</v>
      </c>
      <c r="F128" s="70">
        <v>1086.89</v>
      </c>
      <c r="G128" s="40"/>
      <c r="H128" s="24"/>
      <c r="I128" s="47" t="s">
        <v>38</v>
      </c>
      <c r="J128" s="48">
        <f t="shared" si="8"/>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9"/>
        <v>1630</v>
      </c>
      <c r="BB128" s="60">
        <f t="shared" si="10"/>
        <v>1630</v>
      </c>
      <c r="BC128" s="56" t="str">
        <f t="shared" si="11"/>
        <v>INR  One Thousand Six Hundred &amp; Thirty  Only</v>
      </c>
    </row>
    <row r="129" spans="1:55" ht="85.5">
      <c r="A129" s="66">
        <v>12.04</v>
      </c>
      <c r="B129" s="67" t="s">
        <v>313</v>
      </c>
      <c r="C129" s="39" t="s">
        <v>367</v>
      </c>
      <c r="D129" s="68">
        <v>0.3</v>
      </c>
      <c r="E129" s="69" t="s">
        <v>64</v>
      </c>
      <c r="F129" s="70">
        <v>2567.38</v>
      </c>
      <c r="G129" s="40"/>
      <c r="H129" s="24"/>
      <c r="I129" s="47" t="s">
        <v>38</v>
      </c>
      <c r="J129" s="48">
        <f t="shared" si="8"/>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9"/>
        <v>770</v>
      </c>
      <c r="BB129" s="60">
        <f t="shared" si="10"/>
        <v>770</v>
      </c>
      <c r="BC129" s="56" t="str">
        <f t="shared" si="11"/>
        <v>INR  Seven Hundred &amp; Seventy  Only</v>
      </c>
    </row>
    <row r="130" spans="1:55" ht="85.5">
      <c r="A130" s="66">
        <v>12.05</v>
      </c>
      <c r="B130" s="67" t="s">
        <v>314</v>
      </c>
      <c r="C130" s="39" t="s">
        <v>368</v>
      </c>
      <c r="D130" s="68">
        <v>0.75</v>
      </c>
      <c r="E130" s="69" t="s">
        <v>52</v>
      </c>
      <c r="F130" s="70">
        <v>830.42</v>
      </c>
      <c r="G130" s="40"/>
      <c r="H130" s="24"/>
      <c r="I130" s="47" t="s">
        <v>38</v>
      </c>
      <c r="J130" s="48">
        <f t="shared" si="8"/>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 t="shared" si="9"/>
        <v>623</v>
      </c>
      <c r="BB130" s="60">
        <f t="shared" si="10"/>
        <v>623</v>
      </c>
      <c r="BC130" s="56" t="str">
        <f t="shared" si="11"/>
        <v>INR  Six Hundred &amp; Twenty Three  Only</v>
      </c>
    </row>
    <row r="131" spans="1:55" ht="76.5" customHeight="1">
      <c r="A131" s="66">
        <v>12.06</v>
      </c>
      <c r="B131" s="67" t="s">
        <v>315</v>
      </c>
      <c r="C131" s="39" t="s">
        <v>369</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row>
    <row r="132" spans="1:55" ht="28.5">
      <c r="A132" s="66">
        <v>12.07</v>
      </c>
      <c r="B132" s="67" t="s">
        <v>316</v>
      </c>
      <c r="C132" s="39" t="s">
        <v>370</v>
      </c>
      <c r="D132" s="68">
        <v>0.31</v>
      </c>
      <c r="E132" s="69" t="s">
        <v>64</v>
      </c>
      <c r="F132" s="70">
        <v>1489.21</v>
      </c>
      <c r="G132" s="40"/>
      <c r="H132" s="24"/>
      <c r="I132" s="47" t="s">
        <v>38</v>
      </c>
      <c r="J132" s="48">
        <f t="shared" si="8"/>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9"/>
        <v>462</v>
      </c>
      <c r="BB132" s="60">
        <f t="shared" si="10"/>
        <v>462</v>
      </c>
      <c r="BC132" s="56" t="str">
        <f t="shared" si="11"/>
        <v>INR  Four Hundred &amp; Sixty Two  Only</v>
      </c>
    </row>
    <row r="133" spans="1:55" ht="57">
      <c r="A133" s="66">
        <v>12.08</v>
      </c>
      <c r="B133" s="67" t="s">
        <v>317</v>
      </c>
      <c r="C133" s="39" t="s">
        <v>371</v>
      </c>
      <c r="D133" s="79"/>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1"/>
    </row>
    <row r="134" spans="1:55" ht="15.75">
      <c r="A134" s="66">
        <v>12.09</v>
      </c>
      <c r="B134" s="67" t="s">
        <v>248</v>
      </c>
      <c r="C134" s="39" t="s">
        <v>372</v>
      </c>
      <c r="D134" s="68">
        <v>1</v>
      </c>
      <c r="E134" s="69" t="s">
        <v>65</v>
      </c>
      <c r="F134" s="70">
        <v>103.72</v>
      </c>
      <c r="G134" s="40"/>
      <c r="H134" s="24"/>
      <c r="I134" s="47" t="s">
        <v>38</v>
      </c>
      <c r="J134" s="48">
        <f t="shared" si="8"/>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9"/>
        <v>104</v>
      </c>
      <c r="BB134" s="60">
        <f t="shared" si="10"/>
        <v>104</v>
      </c>
      <c r="BC134" s="56" t="str">
        <f t="shared" si="11"/>
        <v>INR  One Hundred &amp; Four  Only</v>
      </c>
    </row>
    <row r="135" spans="1:55" ht="71.25">
      <c r="A135" s="66">
        <v>12.1</v>
      </c>
      <c r="B135" s="67" t="s">
        <v>318</v>
      </c>
      <c r="C135" s="39" t="s">
        <v>373</v>
      </c>
      <c r="D135" s="68">
        <v>1.86</v>
      </c>
      <c r="E135" s="69" t="s">
        <v>52</v>
      </c>
      <c r="F135" s="70">
        <v>76.1</v>
      </c>
      <c r="G135" s="40"/>
      <c r="H135" s="24"/>
      <c r="I135" s="47" t="s">
        <v>38</v>
      </c>
      <c r="J135" s="48">
        <f t="shared" si="8"/>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9"/>
        <v>142</v>
      </c>
      <c r="BB135" s="60">
        <f t="shared" si="10"/>
        <v>142</v>
      </c>
      <c r="BC135" s="56" t="str">
        <f t="shared" si="11"/>
        <v>INR  One Hundred &amp; Forty Two  Only</v>
      </c>
    </row>
    <row r="136" spans="1:55" ht="42.75">
      <c r="A136" s="66">
        <v>12.11</v>
      </c>
      <c r="B136" s="67" t="s">
        <v>319</v>
      </c>
      <c r="C136" s="39" t="s">
        <v>374</v>
      </c>
      <c r="D136" s="68">
        <v>0.1</v>
      </c>
      <c r="E136" s="69" t="s">
        <v>64</v>
      </c>
      <c r="F136" s="70">
        <v>660.89</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9"/>
        <v>66</v>
      </c>
      <c r="BB136" s="60">
        <f t="shared" si="10"/>
        <v>66</v>
      </c>
      <c r="BC136" s="56" t="str">
        <f t="shared" si="11"/>
        <v>INR  Sixty Six Only</v>
      </c>
    </row>
    <row r="137" spans="1:55" ht="71.25">
      <c r="A137" s="66">
        <v>12.12</v>
      </c>
      <c r="B137" s="67" t="s">
        <v>249</v>
      </c>
      <c r="C137" s="39" t="s">
        <v>375</v>
      </c>
      <c r="D137" s="68">
        <v>23.5</v>
      </c>
      <c r="E137" s="69" t="s">
        <v>52</v>
      </c>
      <c r="F137" s="70">
        <v>39.5</v>
      </c>
      <c r="G137" s="40"/>
      <c r="H137" s="24"/>
      <c r="I137" s="47" t="s">
        <v>38</v>
      </c>
      <c r="J137" s="48">
        <f t="shared" si="8"/>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9"/>
        <v>928</v>
      </c>
      <c r="BB137" s="60">
        <f t="shared" si="10"/>
        <v>928</v>
      </c>
      <c r="BC137" s="56" t="str">
        <f t="shared" si="11"/>
        <v>INR  Nine Hundred &amp; Twenty Eight  Only</v>
      </c>
    </row>
    <row r="138" spans="1:55" ht="128.25">
      <c r="A138" s="66">
        <v>12.13</v>
      </c>
      <c r="B138" s="67" t="s">
        <v>320</v>
      </c>
      <c r="C138" s="39" t="s">
        <v>376</v>
      </c>
      <c r="D138" s="68">
        <v>3.83</v>
      </c>
      <c r="E138" s="69" t="s">
        <v>64</v>
      </c>
      <c r="F138" s="70">
        <v>192.32</v>
      </c>
      <c r="G138" s="40"/>
      <c r="H138" s="24"/>
      <c r="I138" s="47" t="s">
        <v>38</v>
      </c>
      <c r="J138" s="48">
        <f t="shared" si="8"/>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9"/>
        <v>737</v>
      </c>
      <c r="BB138" s="60">
        <f t="shared" si="10"/>
        <v>737</v>
      </c>
      <c r="BC138" s="56" t="str">
        <f t="shared" si="11"/>
        <v>INR  Seven Hundred &amp; Thirty Seven  Only</v>
      </c>
    </row>
    <row r="139" spans="1:55" ht="15.75">
      <c r="A139" s="66">
        <v>13</v>
      </c>
      <c r="B139" s="67" t="s">
        <v>126</v>
      </c>
      <c r="C139" s="39" t="s">
        <v>377</v>
      </c>
      <c r="D139" s="79"/>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1"/>
    </row>
    <row r="140" spans="1:55" ht="129" customHeight="1">
      <c r="A140" s="66">
        <v>13.01</v>
      </c>
      <c r="B140" s="67" t="s">
        <v>250</v>
      </c>
      <c r="C140" s="39" t="s">
        <v>378</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row>
    <row r="141" spans="1:55" ht="42.75">
      <c r="A141" s="66">
        <v>13.02</v>
      </c>
      <c r="B141" s="67" t="s">
        <v>251</v>
      </c>
      <c r="C141" s="39" t="s">
        <v>379</v>
      </c>
      <c r="D141" s="68">
        <v>1</v>
      </c>
      <c r="E141" s="69" t="s">
        <v>65</v>
      </c>
      <c r="F141" s="70">
        <v>5069.13</v>
      </c>
      <c r="G141" s="40"/>
      <c r="H141" s="24"/>
      <c r="I141" s="47" t="s">
        <v>38</v>
      </c>
      <c r="J141" s="48">
        <f t="shared" si="8"/>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9"/>
        <v>5069</v>
      </c>
      <c r="BB141" s="60">
        <f t="shared" si="10"/>
        <v>5069</v>
      </c>
      <c r="BC141" s="56" t="str">
        <f t="shared" si="11"/>
        <v>INR  Five Thousand  &amp;Sixty Nine  Only</v>
      </c>
    </row>
    <row r="142" spans="1:55" ht="133.5" customHeight="1">
      <c r="A142" s="66">
        <v>13.03</v>
      </c>
      <c r="B142" s="67" t="s">
        <v>252</v>
      </c>
      <c r="C142" s="39" t="s">
        <v>380</v>
      </c>
      <c r="D142" s="79"/>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1"/>
    </row>
    <row r="143" spans="1:55" ht="28.5">
      <c r="A143" s="66">
        <v>13.04</v>
      </c>
      <c r="B143" s="67" t="s">
        <v>253</v>
      </c>
      <c r="C143" s="39" t="s">
        <v>381</v>
      </c>
      <c r="D143" s="68">
        <v>1</v>
      </c>
      <c r="E143" s="69" t="s">
        <v>65</v>
      </c>
      <c r="F143" s="70">
        <v>4858</v>
      </c>
      <c r="G143" s="40"/>
      <c r="H143" s="24"/>
      <c r="I143" s="47" t="s">
        <v>38</v>
      </c>
      <c r="J143" s="48">
        <f t="shared" si="8"/>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 t="shared" si="9"/>
        <v>4858</v>
      </c>
      <c r="BB143" s="60">
        <f t="shared" si="10"/>
        <v>4858</v>
      </c>
      <c r="BC143" s="56" t="str">
        <f t="shared" si="11"/>
        <v>INR  Four Thousand Eight Hundred &amp; Fifty Eight  Only</v>
      </c>
    </row>
    <row r="144" spans="1:55" ht="15.75">
      <c r="A144" s="66">
        <v>14</v>
      </c>
      <c r="B144" s="67" t="s">
        <v>133</v>
      </c>
      <c r="C144" s="39" t="s">
        <v>382</v>
      </c>
      <c r="D144" s="79"/>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1"/>
    </row>
    <row r="145" spans="1:55" ht="71.25">
      <c r="A145" s="66">
        <v>14.01</v>
      </c>
      <c r="B145" s="67" t="s">
        <v>134</v>
      </c>
      <c r="C145" s="39" t="s">
        <v>383</v>
      </c>
      <c r="D145" s="79"/>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1"/>
    </row>
    <row r="146" spans="1:55" ht="28.5">
      <c r="A146" s="66">
        <v>14.02</v>
      </c>
      <c r="B146" s="67" t="s">
        <v>136</v>
      </c>
      <c r="C146" s="39" t="s">
        <v>384</v>
      </c>
      <c r="D146" s="68">
        <v>18</v>
      </c>
      <c r="E146" s="69" t="s">
        <v>74</v>
      </c>
      <c r="F146" s="70">
        <v>327.35</v>
      </c>
      <c r="G146" s="40"/>
      <c r="H146" s="24"/>
      <c r="I146" s="47" t="s">
        <v>38</v>
      </c>
      <c r="J146" s="48">
        <f t="shared" si="8"/>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9"/>
        <v>5892</v>
      </c>
      <c r="BB146" s="60">
        <f t="shared" si="10"/>
        <v>5892</v>
      </c>
      <c r="BC146" s="56" t="str">
        <f t="shared" si="11"/>
        <v>INR  Five Thousand Eight Hundred &amp; Ninety Two  Only</v>
      </c>
    </row>
    <row r="147" spans="1:55" ht="99.75">
      <c r="A147" s="66">
        <v>14.03</v>
      </c>
      <c r="B147" s="67" t="s">
        <v>254</v>
      </c>
      <c r="C147" s="39" t="s">
        <v>385</v>
      </c>
      <c r="D147" s="79"/>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1"/>
    </row>
    <row r="148" spans="1:55" ht="28.5">
      <c r="A148" s="66">
        <v>14.04</v>
      </c>
      <c r="B148" s="67" t="s">
        <v>135</v>
      </c>
      <c r="C148" s="39" t="s">
        <v>386</v>
      </c>
      <c r="D148" s="68">
        <v>1</v>
      </c>
      <c r="E148" s="69" t="s">
        <v>74</v>
      </c>
      <c r="F148" s="70">
        <v>425.42</v>
      </c>
      <c r="G148" s="40"/>
      <c r="H148" s="24"/>
      <c r="I148" s="47" t="s">
        <v>38</v>
      </c>
      <c r="J148" s="48">
        <f t="shared" si="8"/>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 t="shared" si="9"/>
        <v>425</v>
      </c>
      <c r="BB148" s="60">
        <f t="shared" si="10"/>
        <v>425</v>
      </c>
      <c r="BC148" s="56" t="str">
        <f t="shared" si="11"/>
        <v>INR  Four Hundred &amp; Twenty Five  Only</v>
      </c>
    </row>
    <row r="149" spans="1:55" ht="42.75">
      <c r="A149" s="66">
        <v>14.05</v>
      </c>
      <c r="B149" s="67" t="s">
        <v>140</v>
      </c>
      <c r="C149" s="39" t="s">
        <v>387</v>
      </c>
      <c r="D149" s="79"/>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1"/>
    </row>
    <row r="150" spans="1:55" ht="15.75">
      <c r="A150" s="66">
        <v>14.06</v>
      </c>
      <c r="B150" s="67" t="s">
        <v>141</v>
      </c>
      <c r="C150" s="39" t="s">
        <v>388</v>
      </c>
      <c r="D150" s="68">
        <v>1</v>
      </c>
      <c r="E150" s="69" t="s">
        <v>65</v>
      </c>
      <c r="F150" s="70">
        <v>404.86</v>
      </c>
      <c r="G150" s="40"/>
      <c r="H150" s="24"/>
      <c r="I150" s="47" t="s">
        <v>38</v>
      </c>
      <c r="J150" s="48">
        <f t="shared" si="8"/>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9"/>
        <v>405</v>
      </c>
      <c r="BB150" s="60">
        <f t="shared" si="10"/>
        <v>405</v>
      </c>
      <c r="BC150" s="56" t="str">
        <f t="shared" si="11"/>
        <v>INR  Four Hundred &amp; Five  Only</v>
      </c>
    </row>
    <row r="151" spans="1:55" ht="57">
      <c r="A151" s="70">
        <v>14.07</v>
      </c>
      <c r="B151" s="67" t="s">
        <v>321</v>
      </c>
      <c r="C151" s="39" t="s">
        <v>389</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row>
    <row r="152" spans="1:55" ht="28.5">
      <c r="A152" s="66">
        <v>14.08</v>
      </c>
      <c r="B152" s="67" t="s">
        <v>141</v>
      </c>
      <c r="C152" s="39" t="s">
        <v>390</v>
      </c>
      <c r="D152" s="68">
        <v>1</v>
      </c>
      <c r="E152" s="69" t="s">
        <v>65</v>
      </c>
      <c r="F152" s="70">
        <v>348.48</v>
      </c>
      <c r="G152" s="40"/>
      <c r="H152" s="24"/>
      <c r="I152" s="47" t="s">
        <v>38</v>
      </c>
      <c r="J152" s="48">
        <f t="shared" si="8"/>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9"/>
        <v>348</v>
      </c>
      <c r="BB152" s="60">
        <f t="shared" si="10"/>
        <v>348</v>
      </c>
      <c r="BC152" s="56" t="str">
        <f t="shared" si="11"/>
        <v>INR  Three Hundred &amp; Forty Eight  Only</v>
      </c>
    </row>
    <row r="153" spans="1:55" ht="42.75">
      <c r="A153" s="66">
        <v>14.09</v>
      </c>
      <c r="B153" s="67" t="s">
        <v>255</v>
      </c>
      <c r="C153" s="39" t="s">
        <v>391</v>
      </c>
      <c r="D153" s="79"/>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1"/>
    </row>
    <row r="154" spans="1:55" ht="15.75">
      <c r="A154" s="66">
        <v>14.1</v>
      </c>
      <c r="B154" s="67" t="s">
        <v>256</v>
      </c>
      <c r="C154" s="39" t="s">
        <v>392</v>
      </c>
      <c r="D154" s="79"/>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1"/>
    </row>
    <row r="155" spans="1:55" ht="28.5">
      <c r="A155" s="66">
        <v>14.11</v>
      </c>
      <c r="B155" s="67" t="s">
        <v>143</v>
      </c>
      <c r="C155" s="39" t="s">
        <v>393</v>
      </c>
      <c r="D155" s="68">
        <v>2</v>
      </c>
      <c r="E155" s="69" t="s">
        <v>65</v>
      </c>
      <c r="F155" s="70">
        <v>74.7</v>
      </c>
      <c r="G155" s="40"/>
      <c r="H155" s="24"/>
      <c r="I155" s="47" t="s">
        <v>38</v>
      </c>
      <c r="J155" s="48">
        <f t="shared" si="8"/>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9"/>
        <v>149</v>
      </c>
      <c r="BB155" s="60">
        <f t="shared" si="10"/>
        <v>149</v>
      </c>
      <c r="BC155" s="56" t="str">
        <f t="shared" si="11"/>
        <v>INR  One Hundred &amp; Forty Nine  Only</v>
      </c>
    </row>
    <row r="156" spans="1:55" ht="57">
      <c r="A156" s="66">
        <v>14.12</v>
      </c>
      <c r="B156" s="67" t="s">
        <v>322</v>
      </c>
      <c r="C156" s="39" t="s">
        <v>394</v>
      </c>
      <c r="D156" s="79"/>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1"/>
    </row>
    <row r="157" spans="1:55" ht="28.5">
      <c r="A157" s="66">
        <v>14.13</v>
      </c>
      <c r="B157" s="67" t="s">
        <v>141</v>
      </c>
      <c r="C157" s="39" t="s">
        <v>395</v>
      </c>
      <c r="D157" s="68">
        <v>3</v>
      </c>
      <c r="E157" s="69" t="s">
        <v>65</v>
      </c>
      <c r="F157" s="70">
        <v>253.44</v>
      </c>
      <c r="G157" s="40"/>
      <c r="H157" s="24"/>
      <c r="I157" s="47" t="s">
        <v>38</v>
      </c>
      <c r="J157" s="48">
        <f t="shared" si="8"/>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 t="shared" si="9"/>
        <v>760</v>
      </c>
      <c r="BB157" s="60">
        <f t="shared" si="10"/>
        <v>760</v>
      </c>
      <c r="BC157" s="56" t="str">
        <f t="shared" si="11"/>
        <v>INR  Seven Hundred &amp; Sixty  Only</v>
      </c>
    </row>
    <row r="158" spans="1:55" ht="57">
      <c r="A158" s="70">
        <v>14.14</v>
      </c>
      <c r="B158" s="67" t="s">
        <v>144</v>
      </c>
      <c r="C158" s="39" t="s">
        <v>396</v>
      </c>
      <c r="D158" s="79"/>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1"/>
    </row>
    <row r="159" spans="1:55" ht="28.5">
      <c r="A159" s="66">
        <v>14.15</v>
      </c>
      <c r="B159" s="67" t="s">
        <v>143</v>
      </c>
      <c r="C159" s="39" t="s">
        <v>397</v>
      </c>
      <c r="D159" s="68">
        <v>1</v>
      </c>
      <c r="E159" s="69" t="s">
        <v>65</v>
      </c>
      <c r="F159" s="70">
        <v>621.13</v>
      </c>
      <c r="G159" s="40"/>
      <c r="H159" s="24"/>
      <c r="I159" s="47" t="s">
        <v>38</v>
      </c>
      <c r="J159" s="48">
        <f t="shared" si="8"/>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 t="shared" si="9"/>
        <v>621</v>
      </c>
      <c r="BB159" s="60">
        <f t="shared" si="10"/>
        <v>621</v>
      </c>
      <c r="BC159" s="56" t="str">
        <f t="shared" si="11"/>
        <v>INR  Six Hundred &amp; Twenty One  Only</v>
      </c>
    </row>
    <row r="160" spans="1:55" ht="28.5">
      <c r="A160" s="66">
        <v>14.16</v>
      </c>
      <c r="B160" s="67" t="s">
        <v>257</v>
      </c>
      <c r="C160" s="39" t="s">
        <v>398</v>
      </c>
      <c r="D160" s="79"/>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1"/>
    </row>
    <row r="161" spans="1:55" ht="28.5">
      <c r="A161" s="66">
        <v>14.17</v>
      </c>
      <c r="B161" s="67" t="s">
        <v>258</v>
      </c>
      <c r="C161" s="39" t="s">
        <v>399</v>
      </c>
      <c r="D161" s="68">
        <v>1</v>
      </c>
      <c r="E161" s="69" t="s">
        <v>65</v>
      </c>
      <c r="F161" s="70">
        <v>317.75</v>
      </c>
      <c r="G161" s="40"/>
      <c r="H161" s="24"/>
      <c r="I161" s="47" t="s">
        <v>38</v>
      </c>
      <c r="J161" s="48">
        <f t="shared" si="8"/>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9"/>
        <v>318</v>
      </c>
      <c r="BB161" s="60">
        <f t="shared" si="10"/>
        <v>318</v>
      </c>
      <c r="BC161" s="56" t="str">
        <f t="shared" si="11"/>
        <v>INR  Three Hundred &amp; Eighteen  Only</v>
      </c>
    </row>
    <row r="162" spans="1:55" ht="57">
      <c r="A162" s="66">
        <v>14.18</v>
      </c>
      <c r="B162" s="67" t="s">
        <v>323</v>
      </c>
      <c r="C162" s="39" t="s">
        <v>400</v>
      </c>
      <c r="D162" s="68">
        <v>9.1</v>
      </c>
      <c r="E162" s="69" t="s">
        <v>74</v>
      </c>
      <c r="F162" s="70">
        <v>150.63</v>
      </c>
      <c r="G162" s="40"/>
      <c r="H162" s="24"/>
      <c r="I162" s="47" t="s">
        <v>38</v>
      </c>
      <c r="J162" s="48">
        <f t="shared" si="8"/>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9"/>
        <v>1371</v>
      </c>
      <c r="BB162" s="60">
        <f t="shared" si="10"/>
        <v>1371</v>
      </c>
      <c r="BC162" s="56" t="str">
        <f t="shared" si="11"/>
        <v>INR  One Thousand Three Hundred &amp; Seventy One  Only</v>
      </c>
    </row>
    <row r="163" spans="1:55" ht="15.75">
      <c r="A163" s="66">
        <v>15</v>
      </c>
      <c r="B163" s="67" t="s">
        <v>259</v>
      </c>
      <c r="C163" s="39" t="s">
        <v>401</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row>
    <row r="164" spans="1:55" ht="299.25">
      <c r="A164" s="66">
        <v>15.01</v>
      </c>
      <c r="B164" s="67" t="s">
        <v>324</v>
      </c>
      <c r="C164" s="39" t="s">
        <v>402</v>
      </c>
      <c r="D164" s="68">
        <v>165</v>
      </c>
      <c r="E164" s="69" t="s">
        <v>52</v>
      </c>
      <c r="F164" s="70">
        <v>415.73</v>
      </c>
      <c r="G164" s="40"/>
      <c r="H164" s="24"/>
      <c r="I164" s="47" t="s">
        <v>38</v>
      </c>
      <c r="J164" s="48">
        <f t="shared" si="8"/>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9"/>
        <v>68595</v>
      </c>
      <c r="BB164" s="60">
        <f t="shared" si="10"/>
        <v>68595</v>
      </c>
      <c r="BC164" s="56" t="str">
        <f t="shared" si="11"/>
        <v>INR  Sixty Eight Thousand Five Hundred &amp; Ninety Five  Only</v>
      </c>
    </row>
    <row r="165" spans="1:55" ht="28.5">
      <c r="A165" s="66">
        <v>16</v>
      </c>
      <c r="B165" s="67" t="s">
        <v>325</v>
      </c>
      <c r="C165" s="39" t="s">
        <v>403</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row>
    <row r="166" spans="1:55" ht="85.5">
      <c r="A166" s="66">
        <v>16.01</v>
      </c>
      <c r="B166" s="67" t="s">
        <v>326</v>
      </c>
      <c r="C166" s="39" t="s">
        <v>404</v>
      </c>
      <c r="D166" s="79"/>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1"/>
    </row>
    <row r="167" spans="1:55" ht="42.75">
      <c r="A167" s="66">
        <v>16.02</v>
      </c>
      <c r="B167" s="67" t="s">
        <v>327</v>
      </c>
      <c r="C167" s="39" t="s">
        <v>405</v>
      </c>
      <c r="D167" s="68">
        <v>4.24</v>
      </c>
      <c r="E167" s="69" t="s">
        <v>52</v>
      </c>
      <c r="F167" s="70">
        <v>342.36</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9"/>
        <v>1452</v>
      </c>
      <c r="BB167" s="60">
        <f t="shared" si="10"/>
        <v>1452</v>
      </c>
      <c r="BC167" s="56" t="str">
        <f t="shared" si="11"/>
        <v>INR  One Thousand Four Hundred &amp; Fifty Two  Only</v>
      </c>
    </row>
    <row r="168" spans="1:55" ht="15.75">
      <c r="A168" s="66">
        <v>17</v>
      </c>
      <c r="B168" s="67" t="s">
        <v>87</v>
      </c>
      <c r="C168" s="39" t="s">
        <v>406</v>
      </c>
      <c r="D168" s="79"/>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1"/>
    </row>
    <row r="169" spans="1:55" ht="142.5">
      <c r="A169" s="66">
        <v>17.01</v>
      </c>
      <c r="B169" s="67" t="s">
        <v>260</v>
      </c>
      <c r="C169" s="39" t="s">
        <v>407</v>
      </c>
      <c r="D169" s="68">
        <v>1.5</v>
      </c>
      <c r="E169" s="69" t="s">
        <v>263</v>
      </c>
      <c r="F169" s="70">
        <v>4985.92</v>
      </c>
      <c r="G169" s="40"/>
      <c r="H169" s="24"/>
      <c r="I169" s="47" t="s">
        <v>38</v>
      </c>
      <c r="J169" s="48">
        <f t="shared" si="8"/>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9"/>
        <v>7479</v>
      </c>
      <c r="BB169" s="60">
        <f t="shared" si="10"/>
        <v>7479</v>
      </c>
      <c r="BC169" s="56" t="str">
        <f t="shared" si="11"/>
        <v>INR  Seven Thousand Four Hundred &amp; Seventy Nine  Only</v>
      </c>
    </row>
    <row r="170" spans="1:55" ht="57">
      <c r="A170" s="66">
        <v>17.02</v>
      </c>
      <c r="B170" s="71" t="s">
        <v>261</v>
      </c>
      <c r="C170" s="39" t="s">
        <v>408</v>
      </c>
      <c r="D170" s="68">
        <v>1</v>
      </c>
      <c r="E170" s="69" t="s">
        <v>264</v>
      </c>
      <c r="F170" s="70">
        <v>51.42</v>
      </c>
      <c r="G170" s="40"/>
      <c r="H170" s="24"/>
      <c r="I170" s="47" t="s">
        <v>38</v>
      </c>
      <c r="J170" s="48">
        <f t="shared" si="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9"/>
        <v>51</v>
      </c>
      <c r="BB170" s="60">
        <f t="shared" si="10"/>
        <v>51</v>
      </c>
      <c r="BC170" s="56" t="str">
        <f t="shared" si="11"/>
        <v>INR  Fifty One Only</v>
      </c>
    </row>
    <row r="171" spans="1:55" ht="28.5">
      <c r="A171" s="66">
        <v>17.03</v>
      </c>
      <c r="B171" s="71" t="s">
        <v>262</v>
      </c>
      <c r="C171" s="39" t="s">
        <v>409</v>
      </c>
      <c r="D171" s="68">
        <v>1</v>
      </c>
      <c r="E171" s="69" t="s">
        <v>264</v>
      </c>
      <c r="F171" s="70">
        <v>25.7</v>
      </c>
      <c r="G171" s="40"/>
      <c r="H171" s="24"/>
      <c r="I171" s="47" t="s">
        <v>38</v>
      </c>
      <c r="J171" s="48">
        <f t="shared" si="8"/>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9"/>
        <v>26</v>
      </c>
      <c r="BB171" s="60">
        <f t="shared" si="10"/>
        <v>26</v>
      </c>
      <c r="BC171" s="56" t="str">
        <f t="shared" si="11"/>
        <v>INR  Twenty Six Only</v>
      </c>
    </row>
    <row r="172" spans="1:55" ht="409.5">
      <c r="A172" s="70">
        <v>17.04</v>
      </c>
      <c r="B172" s="67" t="s">
        <v>328</v>
      </c>
      <c r="C172" s="39" t="s">
        <v>410</v>
      </c>
      <c r="D172" s="68">
        <v>1</v>
      </c>
      <c r="E172" s="69" t="s">
        <v>331</v>
      </c>
      <c r="F172" s="70">
        <v>133550.19</v>
      </c>
      <c r="G172" s="40"/>
      <c r="H172" s="24"/>
      <c r="I172" s="47" t="s">
        <v>38</v>
      </c>
      <c r="J172" s="48">
        <f t="shared" si="8"/>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9"/>
        <v>133550</v>
      </c>
      <c r="BB172" s="60">
        <f t="shared" si="10"/>
        <v>133550</v>
      </c>
      <c r="BC172" s="56" t="str">
        <f t="shared" si="11"/>
        <v>INR  One Lakh Thirty Three Thousand Five Hundred &amp; Fifty  Only</v>
      </c>
    </row>
    <row r="173" spans="1:55" ht="114">
      <c r="A173" s="66">
        <v>17.05</v>
      </c>
      <c r="B173" s="67" t="s">
        <v>329</v>
      </c>
      <c r="C173" s="39" t="s">
        <v>411</v>
      </c>
      <c r="D173" s="68">
        <v>13</v>
      </c>
      <c r="E173" s="69" t="s">
        <v>332</v>
      </c>
      <c r="F173" s="70">
        <v>209.42</v>
      </c>
      <c r="G173" s="40"/>
      <c r="H173" s="24"/>
      <c r="I173" s="47" t="s">
        <v>38</v>
      </c>
      <c r="J173" s="48">
        <f t="shared" si="8"/>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9"/>
        <v>2722</v>
      </c>
      <c r="BB173" s="60">
        <f t="shared" si="10"/>
        <v>2722</v>
      </c>
      <c r="BC173" s="56" t="str">
        <f t="shared" si="11"/>
        <v>INR  Two Thousand Seven Hundred &amp; Twenty Two  Only</v>
      </c>
    </row>
    <row r="174" spans="1:55" ht="85.5">
      <c r="A174" s="66">
        <v>17.06</v>
      </c>
      <c r="B174" s="67" t="s">
        <v>330</v>
      </c>
      <c r="C174" s="39" t="s">
        <v>412</v>
      </c>
      <c r="D174" s="68">
        <v>24.88</v>
      </c>
      <c r="E174" s="69" t="s">
        <v>332</v>
      </c>
      <c r="F174" s="70">
        <v>149.71</v>
      </c>
      <c r="G174" s="40"/>
      <c r="H174" s="24"/>
      <c r="I174" s="47" t="s">
        <v>38</v>
      </c>
      <c r="J174" s="48">
        <f t="shared" si="8"/>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9"/>
        <v>3725</v>
      </c>
      <c r="BB174" s="60">
        <f t="shared" si="10"/>
        <v>3725</v>
      </c>
      <c r="BC174" s="56" t="str">
        <f t="shared" si="11"/>
        <v>INR  Three Thousand Seven Hundred &amp; Twenty Five  Only</v>
      </c>
    </row>
    <row r="175" spans="1:55" ht="28.5">
      <c r="A175" s="25" t="s">
        <v>46</v>
      </c>
      <c r="B175" s="26"/>
      <c r="C175" s="27"/>
      <c r="D175" s="43"/>
      <c r="E175" s="43"/>
      <c r="F175" s="43"/>
      <c r="G175" s="43"/>
      <c r="H175" s="61"/>
      <c r="I175" s="61"/>
      <c r="J175" s="61"/>
      <c r="K175" s="61"/>
      <c r="L175" s="6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63">
        <f>SUM(BA13:BA174)</f>
        <v>914845</v>
      </c>
      <c r="BB175" s="64">
        <f>SUM(BB13:BB174)</f>
        <v>914845</v>
      </c>
      <c r="BC175" s="56" t="str">
        <f t="shared" si="11"/>
        <v>  Nine Lakh Fourteen Thousand Eight Hundred &amp; Forty Five  Only</v>
      </c>
    </row>
    <row r="176" spans="1:55" ht="18">
      <c r="A176" s="26" t="s">
        <v>47</v>
      </c>
      <c r="B176" s="28"/>
      <c r="C176" s="29"/>
      <c r="D176" s="30"/>
      <c r="E176" s="44" t="s">
        <v>54</v>
      </c>
      <c r="F176" s="45"/>
      <c r="G176" s="31"/>
      <c r="H176" s="32"/>
      <c r="I176" s="32"/>
      <c r="J176" s="32"/>
      <c r="K176" s="33"/>
      <c r="L176" s="34"/>
      <c r="M176" s="35"/>
      <c r="N176" s="36"/>
      <c r="O176" s="22"/>
      <c r="P176" s="22"/>
      <c r="Q176" s="22"/>
      <c r="R176" s="22"/>
      <c r="S176" s="22"/>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7">
        <f>IF(ISBLANK(F176),0,IF(E176="Excess (+)",ROUND(BA175+(BA175*F176),2),IF(E176="Less (-)",ROUND(BA175+(BA175*F176*(-1)),2),IF(E176="At Par",BA175,0))))</f>
        <v>0</v>
      </c>
      <c r="BB176" s="38">
        <f>ROUND(BA176,0)</f>
        <v>0</v>
      </c>
      <c r="BC176" s="21" t="str">
        <f>SpellNumber($E$2,BB176)</f>
        <v>INR Zero Only</v>
      </c>
    </row>
    <row r="177" spans="1:55" ht="18">
      <c r="A177" s="25" t="s">
        <v>48</v>
      </c>
      <c r="B177" s="25"/>
      <c r="C177" s="74" t="str">
        <f>SpellNumber($E$2,BB176)</f>
        <v>INR Zero Only</v>
      </c>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row>
    <row r="178" ht="15"/>
    <row r="179" ht="15"/>
    <row r="180" ht="15"/>
    <row r="181" ht="15"/>
    <row r="182" ht="15"/>
    <row r="183" ht="15"/>
    <row r="184" ht="15"/>
    <row r="185" ht="15"/>
    <row r="186" ht="15"/>
    <row r="188" ht="15"/>
    <row r="189" ht="15"/>
    <row r="190" ht="15"/>
    <row r="191" ht="15"/>
    <row r="193" ht="15"/>
    <row r="194" ht="15"/>
    <row r="195" ht="15"/>
    <row r="196" ht="15"/>
    <row r="197" ht="15"/>
    <row r="198" ht="15"/>
    <row r="199" ht="15"/>
    <row r="200" ht="15"/>
    <row r="201" ht="15"/>
    <row r="202" ht="15"/>
    <row r="203" ht="15"/>
    <row r="204" ht="15"/>
    <row r="205" ht="15"/>
    <row r="206"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sheetData>
  <sheetProtection password="9E83" sheet="1"/>
  <autoFilter ref="A11:BC177"/>
  <mergeCells count="82">
    <mergeCell ref="D158:BC158"/>
    <mergeCell ref="D160:BC160"/>
    <mergeCell ref="D163:BC163"/>
    <mergeCell ref="D165:BC165"/>
    <mergeCell ref="D166:BC166"/>
    <mergeCell ref="D168:BC168"/>
    <mergeCell ref="D147:BC147"/>
    <mergeCell ref="D149:BC149"/>
    <mergeCell ref="D151:BC151"/>
    <mergeCell ref="D153:BC153"/>
    <mergeCell ref="D154:BC154"/>
    <mergeCell ref="D156:BC156"/>
    <mergeCell ref="D133:BC133"/>
    <mergeCell ref="D139:BC139"/>
    <mergeCell ref="D140:BC140"/>
    <mergeCell ref="D142:BC142"/>
    <mergeCell ref="D144:BC144"/>
    <mergeCell ref="D145:BC145"/>
    <mergeCell ref="D117:BC117"/>
    <mergeCell ref="D119:BC119"/>
    <mergeCell ref="D120:BC120"/>
    <mergeCell ref="D125:BC125"/>
    <mergeCell ref="D126:BC126"/>
    <mergeCell ref="D131:BC131"/>
    <mergeCell ref="D102:BC102"/>
    <mergeCell ref="D104:BC104"/>
    <mergeCell ref="D106:BC106"/>
    <mergeCell ref="D108:BC108"/>
    <mergeCell ref="D111:BC111"/>
    <mergeCell ref="D115:BC115"/>
    <mergeCell ref="D91:BC91"/>
    <mergeCell ref="D93:BC93"/>
    <mergeCell ref="D94:BC94"/>
    <mergeCell ref="D96:BC96"/>
    <mergeCell ref="D98:BC98"/>
    <mergeCell ref="D100:BC100"/>
    <mergeCell ref="D77:BC77"/>
    <mergeCell ref="D79:BC79"/>
    <mergeCell ref="D80:BC80"/>
    <mergeCell ref="D82:BC82"/>
    <mergeCell ref="D85:BC85"/>
    <mergeCell ref="D89:BC89"/>
    <mergeCell ref="D68:BC68"/>
    <mergeCell ref="D69:BC69"/>
    <mergeCell ref="D70:BC70"/>
    <mergeCell ref="D72:BC72"/>
    <mergeCell ref="D73:BC73"/>
    <mergeCell ref="D75:BC75"/>
    <mergeCell ref="D54:BC54"/>
    <mergeCell ref="D56:BC56"/>
    <mergeCell ref="D59:BC59"/>
    <mergeCell ref="D61:BC61"/>
    <mergeCell ref="D64:BC64"/>
    <mergeCell ref="D66:BC66"/>
    <mergeCell ref="D44:BC44"/>
    <mergeCell ref="D45:BC45"/>
    <mergeCell ref="D48:BC48"/>
    <mergeCell ref="D49:BC49"/>
    <mergeCell ref="D51:BC51"/>
    <mergeCell ref="D52:BC52"/>
    <mergeCell ref="D32:BC32"/>
    <mergeCell ref="D35:BC35"/>
    <mergeCell ref="D36:BC36"/>
    <mergeCell ref="D38:BC38"/>
    <mergeCell ref="D40:BC40"/>
    <mergeCell ref="D43:BC43"/>
    <mergeCell ref="D16:BC16"/>
    <mergeCell ref="D17:BC17"/>
    <mergeCell ref="D19:BC19"/>
    <mergeCell ref="D20:BC20"/>
    <mergeCell ref="D23:BC23"/>
    <mergeCell ref="D30:BC30"/>
    <mergeCell ref="A9:BC9"/>
    <mergeCell ref="C177:BC177"/>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6">
      <formula1>IF(E176="Select",-1,IF(E176="At Par",0,0))</formula1>
      <formula2>IF(E176="Select",-1,IF(E176="At Par",0,0.99))</formula2>
    </dataValidation>
    <dataValidation type="list" allowBlank="1" showErrorMessage="1" sqref="E17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6">
      <formula1>0</formula1>
      <formula2>99.9</formula2>
    </dataValidation>
    <dataValidation type="list" allowBlank="1" showErrorMessage="1" sqref="D13:D14 K15 D16:D17 K18 D19:D20 K21:K22 D23 K24:K29 D30 K31 D32 K33:K34 D35:D36 K37 D38 K39 D40 K41:K42 D43:D45 K46:K47 D48:D49 K50 D51:D52 K53 D54 K55 D56 K57:K58 D59 K60 D61 K62:K63 D64 K65 D66 K67 D68:D70 K71 D72:D73 K74 D75 K76 D77 K78 D79:D80 K81 D82 K83:K84 D85 K86:K88 D89 K90 D91 K92 D93:D94 K95 D96 K97 D98 K99 D100 K101 D102 K103 D104 K105 D106 K107 D108 K109:K110 D111 K112:K114 D115 K116 D117 K118 D119:D120 K121:K124 D125:D126 K127:K130 D131 K132 D133 K134:K138 D139:D140 K141 D142 K143 D144:D145 K146 D147 K148 D149 K150 D151 K152 D153:D154 K155 D156 K157">
      <formula1>"Partial Conversion,Full Conversion"</formula1>
      <formula2>0</formula2>
    </dataValidation>
    <dataValidation type="list" allowBlank="1" showErrorMessage="1" sqref="D158 K159 D160 K161:K162 D163 K164 D165:D166 K167 K169:K174 D16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9 G31:H31 G33:H34 G37:H37 G39:H39 G41:H42 G46:H47 G50:H50 G53:H53 G55:H55 G57:H58 G60:H60 G62:H63 G65:H65 G67:H67 G71:H71 G74:H74 G76:H76 G78:H78 G81:H81 G83:H84 G86:H88 G90:H90 G92:H92 G95:H95 G97:H97 G99:H99 G101:H101 G103:H103 G105:H105 G107:H107 G109:H110 G112:H114 G116:H116 G118:H118 G121:H124 G127:H130 G132:H132 G134:H138 G141:H141 G143:H143 G146:H146 G148:H148 G150:H150 G152:H152 G155:H155 G157:H157 G159:H159 G161:H162 G164:H164 G167:H167 G169:H174">
      <formula1>0</formula1>
      <formula2>999999999999999</formula2>
    </dataValidation>
    <dataValidation allowBlank="1" showInputMessage="1" showErrorMessage="1" promptTitle="Addition / Deduction" prompt="Please Choose the correct One" sqref="J15 J18 J21:J22 J24:J29 J31 J33:J34 J37 J39 J41:J42 J46:J47 J50 J53 J55 J57:J58 J60 J62:J63 J65 J67 J71 J74 J76 J78 J81 J83:J84 J86:J88 J90 J92 J95 J97 J99 J101 J103 J105 J107 J109:J110 J112:J114 J116 J118 J121:J124 J127:J130 J132 J134:J138 J141 J143 J146 J148 J150 J152 J155 J157 J159 J161:J162 J164 J167 J169:J174">
      <formula1>0</formula1>
      <formula2>0</formula2>
    </dataValidation>
    <dataValidation type="list" showErrorMessage="1" sqref="I15 I18 I21:I22 I24:I29 I31 I33:I34 I37 I39 I41:I42 I46:I47 I50 I53 I55 I57:I58 I60 I62:I63 I65 I67 I71 I74 I76 I78 I81 I83:I84 I86:I88 I90 I92 I95 I97 I99 I101 I103 I105 I107 I109:I110 I112:I114 I116 I118 I121:I124 I127:I130 I132 I134:I138 I141 I143 I146 I148 I150 I152 I155 I157 I159 I161:I162 I164 I167 I169:I17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9 N31:O31 N33:O34 N37:O37 N39:O39 N41:O42 N46:O47 N50:O50 N53:O53 N55:O55 N57:O58 N60:O60 N62:O63 N65:O65 N67:O67 N71:O71 N74:O74 N76:O76 N78:O78 N81:O81 N83:O84 N86:O88 N90:O90 N92:O92 N95:O95 N97:O97 N99:O99 N101:O101 N103:O103 N105:O105 N107:O107 N109:O110 N112:O114 N116:O116 N118:O118 N121:O124 N127:O130 N132:O132 N134:O138 N141:O141 N143:O143 N146:O146 N148:O148 N150:O150 N152:O152 N155:O155 N157:O157 N159:O159 N161:O162 N164:O164 N167:O167 N169:O1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9 R31 R33:R34 R37 R39 R41:R42 R46:R47 R50 R53 R55 R57:R58 R60 R62:R63 R65 R67 R71 R74 R76 R78 R81 R83:R84 R86:R88 R90 R92 R95 R97 R99 R101 R103 R105 R107 R109:R110 R112:R114 R116 R118 R121:R124 R127:R130 R132 R134:R138 R141 R143 R146 R148 R150 R152 R155 R157 R159 R161:R162 R164 R167 R169:R1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9 Q31 Q33:Q34 Q37 Q39 Q41:Q42 Q46:Q47 Q50 Q53 Q55 Q57:Q58 Q60 Q62:Q63 Q65 Q67 Q71 Q74 Q76 Q78 Q81 Q83:Q84 Q86:Q88 Q90 Q92 Q95 Q97 Q99 Q101 Q103 Q105 Q107 Q109:Q110 Q112:Q114 Q116 Q118 Q121:Q124 Q127:Q130 Q132 Q134:Q138 Q141 Q143 Q146 Q148 Q150 Q152 Q155 Q157 Q159 Q161:Q162 Q164 Q167 Q169:Q17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9 M31 M33:M34 M37 M39 M41:M42 M46:M47 M50 M53 M55 M57:M58 M60 M62:M63 M65 M67 M71 M74 M76 M78 M81 M83:M84 M86:M88 M90 M92 M95 M97 M99 M101 M103 M105 M107 M109:M110 M112:M114 M116 M118 M121:M124 M127:M130 M132 M134:M138 M141 M143 M146 M148 M150 M152 M155 M157 M159 M161:M162 M164 M167 M169:M17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D29 D31 D33:D34 D37 D39 D41:D42 D46:D47 D50 D53 D55 D57:D58 D60 D62:D63 D65 D67 D71 D74 D76 D78 D81 D83:D84 D86:D88 D90 D92 D95 D97 D99 D101 D103 D105 D107 D109:D110 D112:D114 D116 D118 D121:D124 D127:D130 D132 D134:D138 D141 D143 D146 D148 D150 D152 D155 D157 D159 D161:D162 D164 D167 D169:D17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F29 F31 F33:F34 F37 F39 F41:F42 F46:F47 F50 F53 F55 F57:F58 F60 F62:F63 F65 F67 F71 F74 F76 F78 F81 F83:F84 F86:F88 F90 F92 F95 F97 F99 F101 F103 F105 F107 F109:F110 F112:F114 F116 F118 F121:F124 F127:F130 F132 F134:F138 F141 F143 F146 F148 F150 F152 F155 F157 F159 F161:F162 F164 F167 F169:F174">
      <formula1>0</formula1>
      <formula2>999999999999999</formula2>
    </dataValidation>
    <dataValidation type="list" allowBlank="1" showInputMessage="1" showErrorMessage="1" sqref="L13:L174">
      <formula1>"INR"</formula1>
    </dataValidation>
    <dataValidation allowBlank="1" showInputMessage="1" showErrorMessage="1" promptTitle="Itemcode/Make" prompt="Please enter text" sqref="C13:C174">
      <formula1>0</formula1>
      <formula2>0</formula2>
    </dataValidation>
    <dataValidation type="decimal" allowBlank="1" showInputMessage="1" showErrorMessage="1" errorTitle="Invalid Entry" error="Only Numeric Values are allowed. " sqref="A13:A17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2022-04-29T07:22:42Z</cp:lastPrinted>
  <dcterms:created xsi:type="dcterms:W3CDTF">2009-01-30T06:42:42Z</dcterms:created>
  <dcterms:modified xsi:type="dcterms:W3CDTF">2022-04-29T07:23:12Z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