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<sst xmlns="http://schemas.openxmlformats.org/spreadsheetml/2006/main" count="497" uniqueCount="179">
  <si>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</si>
  <si>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</si>
  <si>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</si>
  <si>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</si>
  <si>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</si>
  <si>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</si>
  <si>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</si>
  <si>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</si>
  <si>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</si>
  <si>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</si>
  <si>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</si>
  <si>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</si>
  <si>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</si>
  <si>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</si>
  <si>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</si>
  <si>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</si>
  <si>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</si>
  <si>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</si>
  <si>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</si>
  <si>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</si>
  <si>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</si>
  <si>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</si>
  <si>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</si>
  <si>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</si>
  <si>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</si>
  <si>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</si>
  <si>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</si>
  <si>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</si>
  <si>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</si>
  <si>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</si>
  <si>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</si>
  <si>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</si>
  <si>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</si>
  <si>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</si>
  <si>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</si>
  <si>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</si>
  <si>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</si>
  <si>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</si>
  <si>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</si>
  <si>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</si>
  <si>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</si>
  <si>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</si>
  <si>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</si>
  <si>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</si>
  <si>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</si>
  <si>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</si>
  <si>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</si>
  <si>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</si>
  <si>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</si>
  <si>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</si>
  <si>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</si>
  <si>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</si>
  <si>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</si>
  <si>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</si>
  <si>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</si>
  <si>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</si>
  <si>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</si>
  <si>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</si>
  <si>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</si>
  <si>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</si>
  <si>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</si>
  <si>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</si>
  <si>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</si>
  <si>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</si>
  <si>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</si>
  <si>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</si>
  <si>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</si>
  <si>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</si>
  <si>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</si>
  <si>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Steel reinforcement for R.C.C. work including straightening, cutting, bending, placing in position and binding all complete above plinth level.</t>
  </si>
  <si>
    <t>Thermo-Mechanically Treated bars of grade Fe-500D or more.</t>
  </si>
  <si>
    <t>metre</t>
  </si>
  <si>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</si>
  <si>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</si>
  <si>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</si>
  <si>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</si>
  <si>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</si>
  <si>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</si>
  <si>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</si>
  <si>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</si>
  <si>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</si>
  <si>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</si>
  <si>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SANITARY INSTALLATIONS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</si>
  <si>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</si>
  <si>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</si>
  <si>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</si>
  <si>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</si>
  <si>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</si>
  <si>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</si>
  <si>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</si>
  <si>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</si>
  <si>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</si>
  <si>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</si>
  <si>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</si>
  <si>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</si>
  <si>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</si>
  <si>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</si>
  <si>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</si>
  <si>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</si>
  <si>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</si>
  <si>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</si>
  <si>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</si>
  <si>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</si>
  <si>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</si>
  <si>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</si>
  <si>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</si>
  <si>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</si>
  <si>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</si>
  <si>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</si>
  <si>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</si>
  <si>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</si>
  <si>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</si>
  <si>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</si>
  <si>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</si>
  <si>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</si>
  <si>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</si>
  <si>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</si>
  <si>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</si>
  <si>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</si>
  <si>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</si>
  <si>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</si>
  <si>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</si>
  <si>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</si>
  <si>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</si>
  <si>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</si>
  <si>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</si>
  <si>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</si>
  <si>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</si>
  <si>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</si>
  <si>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</si>
  <si>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</si>
  <si>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</si>
  <si>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Providing and laying in position cement concrete of specified grade excluding the cost of centering and shuttering - All work up to plinth level :</t>
  </si>
  <si>
    <t>100 mm</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</si>
  <si>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</si>
  <si>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</si>
  <si>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</si>
  <si>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</si>
  <si>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</si>
  <si>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</si>
  <si>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</si>
  <si>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</si>
  <si>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</si>
  <si>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</si>
  <si>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100 mm dia</t>
  </si>
  <si>
    <t>Providing and fixing plain bend of required degree.</t>
  </si>
  <si>
    <t>Providing and fixing collar :</t>
  </si>
  <si>
    <t>Providing lead caulked joints to sand cast iron/centrifugally cast (spun) iron pipes and fittings of diameter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</si>
  <si>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</si>
  <si>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</si>
  <si>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</si>
  <si>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</si>
  <si>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CEMENT CONCRETE (CAST IN SITU)</t>
  </si>
  <si>
    <t>1:2:4 (1 cement : 2 coarse sand (zone-III) derived from natural sources : 4 graded stone aggregate 20 mm nominal size derived from natural sources)</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</si>
  <si>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</si>
  <si>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</si>
  <si>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</si>
  <si>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</si>
  <si>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</si>
  <si>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</si>
  <si>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as per IS - 1729</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</si>
  <si>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</si>
  <si>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</si>
  <si>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</si>
  <si>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</si>
  <si>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</si>
  <si>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</si>
  <si>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</si>
  <si>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</si>
  <si>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</si>
  <si>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</si>
  <si>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</si>
  <si>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MINOR CIVIL MAINTENANCE WORK</t>
  </si>
  <si>
    <t xml:space="preserve">"Providing and fixing C.P. grating with or without hole for waste pipe for floor/ nahani trap 100 mm dia. weight not less than 100 grams.
</t>
  </si>
  <si>
    <t xml:space="preserve">"Providing and fixing C.P waste 40 mm nominal bore for china sink or wash basin (L&amp;K) make.
</t>
  </si>
  <si>
    <t xml:space="preserve">"Providing and fixing aluminum door seal in door i/c necessary screw etc complete.
"
</t>
  </si>
  <si>
    <t>Metre</t>
  </si>
  <si>
    <t>Name of Work: Setting right of vacant house no 3032 and 394.</t>
  </si>
  <si>
    <t>Contract No:   06/C/D2/2022-23/03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</si>
</sst>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3"/>
  <sheetViews>
    <sheetView showGridLines="0" zoomScale="85" zoomScaleNormal="85" zoomScalePageLayoutView="0" workbookViewId="0" topLeftCell="A62">
      <selection activeCell="BL10" sqref="BL1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177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178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5.75">
      <c r="A13" s="59">
        <v>1</v>
      </c>
      <c r="B13" s="64" t="s">
        <v>152</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152</v>
      </c>
      <c r="IC13" s="22" t="s">
        <v>55</v>
      </c>
      <c r="IE13" s="23"/>
      <c r="IF13" s="23" t="s">
        <v>34</v>
      </c>
      <c r="IG13" s="23" t="s">
        <v>35</v>
      </c>
      <c r="IH13" s="23">
        <v>10</v>
      </c>
      <c r="II13" s="23" t="s">
        <v>36</v>
      </c>
    </row>
    <row r="14" spans="1:243" s="22" customFormat="1" ht="71.25">
      <c r="A14" s="59">
        <v>1.01</v>
      </c>
      <c r="B14" s="64" t="s">
        <v>132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132</v>
      </c>
      <c r="IC14" s="22" t="s">
        <v>56</v>
      </c>
      <c r="IE14" s="23"/>
      <c r="IF14" s="23" t="s">
        <v>40</v>
      </c>
      <c r="IG14" s="23" t="s">
        <v>35</v>
      </c>
      <c r="IH14" s="23">
        <v>123.223</v>
      </c>
      <c r="II14" s="23" t="s">
        <v>37</v>
      </c>
    </row>
    <row r="15" spans="1:243" s="22" customFormat="1" ht="71.25">
      <c r="A15" s="59">
        <v>1.02</v>
      </c>
      <c r="B15" s="60" t="s">
        <v>153</v>
      </c>
      <c r="C15" s="39" t="s">
        <v>57</v>
      </c>
      <c r="D15" s="61">
        <v>0.09</v>
      </c>
      <c r="E15" s="62" t="s">
        <v>64</v>
      </c>
      <c r="F15" s="63">
        <v>6457.82</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581</v>
      </c>
      <c r="BB15" s="54">
        <f aca="true" t="shared" si="2" ref="BB14:BB45">BA15+SUM(N15:AZ15)</f>
        <v>581</v>
      </c>
      <c r="BC15" s="50" t="str">
        <f aca="true" t="shared" si="3" ref="BC14:BC45">SpellNumber(L15,BB15)</f>
        <v>INR  Five Hundred &amp; Eighty One  Only</v>
      </c>
      <c r="IA15" s="22">
        <v>1.02</v>
      </c>
      <c r="IB15" s="22" t="s">
        <v>153</v>
      </c>
      <c r="IC15" s="22" t="s">
        <v>57</v>
      </c>
      <c r="ID15" s="22">
        <v>0.09</v>
      </c>
      <c r="IE15" s="23" t="s">
        <v>64</v>
      </c>
      <c r="IF15" s="23" t="s">
        <v>41</v>
      </c>
      <c r="IG15" s="23" t="s">
        <v>42</v>
      </c>
      <c r="IH15" s="23">
        <v>213</v>
      </c>
      <c r="II15" s="23" t="s">
        <v>37</v>
      </c>
    </row>
    <row r="16" spans="1:243" s="22" customFormat="1" ht="15.75">
      <c r="A16" s="59">
        <v>2</v>
      </c>
      <c r="B16" s="60" t="s">
        <v>68</v>
      </c>
      <c r="C16" s="39" t="s">
        <v>83</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68</v>
      </c>
      <c r="IC16" s="22" t="s">
        <v>83</v>
      </c>
      <c r="IE16" s="23"/>
      <c r="IF16" s="23"/>
      <c r="IG16" s="23"/>
      <c r="IH16" s="23"/>
      <c r="II16" s="23"/>
    </row>
    <row r="17" spans="1:243" s="22" customFormat="1" ht="71.25">
      <c r="A17" s="59">
        <v>2.01</v>
      </c>
      <c r="B17" s="60" t="s">
        <v>69</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69</v>
      </c>
      <c r="IC17" s="22" t="s">
        <v>58</v>
      </c>
      <c r="IE17" s="23"/>
      <c r="IF17" s="23"/>
      <c r="IG17" s="23"/>
      <c r="IH17" s="23"/>
      <c r="II17" s="23"/>
    </row>
    <row r="18" spans="1:243" s="22" customFormat="1" ht="28.5">
      <c r="A18" s="59">
        <v>2.02</v>
      </c>
      <c r="B18" s="60" t="s">
        <v>70</v>
      </c>
      <c r="C18" s="39" t="s">
        <v>84</v>
      </c>
      <c r="D18" s="61">
        <v>10</v>
      </c>
      <c r="E18" s="62" t="s">
        <v>66</v>
      </c>
      <c r="F18" s="63">
        <v>78.6</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786</v>
      </c>
      <c r="BB18" s="54">
        <f t="shared" si="2"/>
        <v>786</v>
      </c>
      <c r="BC18" s="50" t="str">
        <f t="shared" si="3"/>
        <v>INR  Seven Hundred &amp; Eighty Six  Only</v>
      </c>
      <c r="IA18" s="22">
        <v>2.02</v>
      </c>
      <c r="IB18" s="22" t="s">
        <v>70</v>
      </c>
      <c r="IC18" s="22" t="s">
        <v>84</v>
      </c>
      <c r="ID18" s="22">
        <v>10</v>
      </c>
      <c r="IE18" s="23" t="s">
        <v>66</v>
      </c>
      <c r="IF18" s="23"/>
      <c r="IG18" s="23"/>
      <c r="IH18" s="23"/>
      <c r="II18" s="23"/>
    </row>
    <row r="19" spans="1:243" s="22" customFormat="1" ht="15.75">
      <c r="A19" s="59">
        <v>3</v>
      </c>
      <c r="B19" s="60" t="s">
        <v>134</v>
      </c>
      <c r="C19" s="39" t="s">
        <v>85</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134</v>
      </c>
      <c r="IC19" s="22" t="s">
        <v>85</v>
      </c>
      <c r="IE19" s="23"/>
      <c r="IF19" s="23"/>
      <c r="IG19" s="23"/>
      <c r="IH19" s="23"/>
      <c r="II19" s="23"/>
    </row>
    <row r="20" spans="1:243" s="22" customFormat="1" ht="30.75" customHeight="1">
      <c r="A20" s="59">
        <v>3.01</v>
      </c>
      <c r="B20" s="60" t="s">
        <v>135</v>
      </c>
      <c r="C20" s="39" t="s">
        <v>59</v>
      </c>
      <c r="D20" s="61">
        <v>4</v>
      </c>
      <c r="E20" s="62" t="s">
        <v>52</v>
      </c>
      <c r="F20" s="63">
        <v>1002.01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4008</v>
      </c>
      <c r="BB20" s="54">
        <f t="shared" si="2"/>
        <v>4008</v>
      </c>
      <c r="BC20" s="50" t="str">
        <f t="shared" si="3"/>
        <v>INR  Four Thousand  &amp;Eight  Only</v>
      </c>
      <c r="IA20" s="22">
        <v>3.01</v>
      </c>
      <c r="IB20" s="22" t="s">
        <v>135</v>
      </c>
      <c r="IC20" s="22" t="s">
        <v>59</v>
      </c>
      <c r="ID20" s="22">
        <v>4</v>
      </c>
      <c r="IE20" s="23" t="s">
        <v>52</v>
      </c>
      <c r="IF20" s="23" t="s">
        <v>34</v>
      </c>
      <c r="IG20" s="23" t="s">
        <v>43</v>
      </c>
      <c r="IH20" s="23">
        <v>10</v>
      </c>
      <c r="II20" s="23" t="s">
        <v>37</v>
      </c>
    </row>
    <row r="21" spans="1:243" s="22" customFormat="1" ht="15.75">
      <c r="A21" s="59">
        <v>4</v>
      </c>
      <c r="B21" s="60" t="s">
        <v>53</v>
      </c>
      <c r="C21" s="39" t="s">
        <v>86</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4</v>
      </c>
      <c r="IB21" s="22" t="s">
        <v>53</v>
      </c>
      <c r="IC21" s="22" t="s">
        <v>86</v>
      </c>
      <c r="IE21" s="23"/>
      <c r="IF21" s="23"/>
      <c r="IG21" s="23"/>
      <c r="IH21" s="23"/>
      <c r="II21" s="23"/>
    </row>
    <row r="22" spans="1:243" s="22" customFormat="1" ht="85.5">
      <c r="A22" s="59">
        <v>4.01</v>
      </c>
      <c r="B22" s="60" t="s">
        <v>74</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4.01</v>
      </c>
      <c r="IB22" s="22" t="s">
        <v>74</v>
      </c>
      <c r="IC22" s="22" t="s">
        <v>60</v>
      </c>
      <c r="IE22" s="23"/>
      <c r="IF22" s="23" t="s">
        <v>40</v>
      </c>
      <c r="IG22" s="23" t="s">
        <v>35</v>
      </c>
      <c r="IH22" s="23">
        <v>123.223</v>
      </c>
      <c r="II22" s="23" t="s">
        <v>37</v>
      </c>
    </row>
    <row r="23" spans="1:243" s="22" customFormat="1" ht="28.5">
      <c r="A23" s="59">
        <v>4.02</v>
      </c>
      <c r="B23" s="60" t="s">
        <v>73</v>
      </c>
      <c r="C23" s="39" t="s">
        <v>87</v>
      </c>
      <c r="D23" s="61">
        <v>108.82</v>
      </c>
      <c r="E23" s="62" t="s">
        <v>52</v>
      </c>
      <c r="F23" s="63">
        <v>81.32</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8849</v>
      </c>
      <c r="BB23" s="54">
        <f t="shared" si="2"/>
        <v>8849</v>
      </c>
      <c r="BC23" s="50" t="str">
        <f t="shared" si="3"/>
        <v>INR  Eight Thousand Eight Hundred &amp; Forty Nine  Only</v>
      </c>
      <c r="IA23" s="22">
        <v>4.02</v>
      </c>
      <c r="IB23" s="22" t="s">
        <v>73</v>
      </c>
      <c r="IC23" s="22" t="s">
        <v>87</v>
      </c>
      <c r="ID23" s="22">
        <v>108.82</v>
      </c>
      <c r="IE23" s="23" t="s">
        <v>52</v>
      </c>
      <c r="IF23" s="23" t="s">
        <v>44</v>
      </c>
      <c r="IG23" s="23" t="s">
        <v>45</v>
      </c>
      <c r="IH23" s="23">
        <v>10</v>
      </c>
      <c r="II23" s="23" t="s">
        <v>37</v>
      </c>
    </row>
    <row r="24" spans="1:243" s="22" customFormat="1" ht="85.5">
      <c r="A24" s="59">
        <v>4.03</v>
      </c>
      <c r="B24" s="60" t="s">
        <v>76</v>
      </c>
      <c r="C24" s="39" t="s">
        <v>88</v>
      </c>
      <c r="D24" s="61">
        <v>108.82</v>
      </c>
      <c r="E24" s="62" t="s">
        <v>52</v>
      </c>
      <c r="F24" s="63">
        <v>108.59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11817</v>
      </c>
      <c r="BB24" s="54">
        <f t="shared" si="2"/>
        <v>11817</v>
      </c>
      <c r="BC24" s="50" t="str">
        <f t="shared" si="3"/>
        <v>INR  Eleven Thousand Eight Hundred &amp; Seventeen  Only</v>
      </c>
      <c r="IA24" s="22">
        <v>4.03</v>
      </c>
      <c r="IB24" s="22" t="s">
        <v>76</v>
      </c>
      <c r="IC24" s="22" t="s">
        <v>88</v>
      </c>
      <c r="ID24" s="22">
        <v>108.82</v>
      </c>
      <c r="IE24" s="23" t="s">
        <v>52</v>
      </c>
      <c r="IF24" s="23"/>
      <c r="IG24" s="23"/>
      <c r="IH24" s="23"/>
      <c r="II24" s="23"/>
    </row>
    <row r="25" spans="1:243" s="22" customFormat="1" ht="28.5">
      <c r="A25" s="59">
        <v>4.04</v>
      </c>
      <c r="B25" s="60" t="s">
        <v>154</v>
      </c>
      <c r="C25" s="39" t="s">
        <v>89</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4.04</v>
      </c>
      <c r="IB25" s="22" t="s">
        <v>154</v>
      </c>
      <c r="IC25" s="22" t="s">
        <v>89</v>
      </c>
      <c r="IE25" s="23"/>
      <c r="IF25" s="23" t="s">
        <v>41</v>
      </c>
      <c r="IG25" s="23" t="s">
        <v>42</v>
      </c>
      <c r="IH25" s="23">
        <v>213</v>
      </c>
      <c r="II25" s="23" t="s">
        <v>37</v>
      </c>
    </row>
    <row r="26" spans="1:243" s="22" customFormat="1" ht="28.5">
      <c r="A26" s="59">
        <v>4.05</v>
      </c>
      <c r="B26" s="60" t="s">
        <v>155</v>
      </c>
      <c r="C26" s="39" t="s">
        <v>90</v>
      </c>
      <c r="D26" s="61">
        <v>194</v>
      </c>
      <c r="E26" s="62" t="s">
        <v>52</v>
      </c>
      <c r="F26" s="63">
        <v>16.65</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3230</v>
      </c>
      <c r="BB26" s="54">
        <f t="shared" si="2"/>
        <v>3230</v>
      </c>
      <c r="BC26" s="50" t="str">
        <f t="shared" si="3"/>
        <v>INR  Three Thousand Two Hundred &amp; Thirty  Only</v>
      </c>
      <c r="IA26" s="22">
        <v>4.05</v>
      </c>
      <c r="IB26" s="22" t="s">
        <v>155</v>
      </c>
      <c r="IC26" s="22" t="s">
        <v>90</v>
      </c>
      <c r="ID26" s="22">
        <v>194</v>
      </c>
      <c r="IE26" s="23" t="s">
        <v>52</v>
      </c>
      <c r="IF26" s="23"/>
      <c r="IG26" s="23"/>
      <c r="IH26" s="23"/>
      <c r="II26" s="23"/>
    </row>
    <row r="27" spans="1:243" s="22" customFormat="1" ht="71.25">
      <c r="A27" s="59">
        <v>4.06</v>
      </c>
      <c r="B27" s="60" t="s">
        <v>136</v>
      </c>
      <c r="C27" s="39" t="s">
        <v>91</v>
      </c>
      <c r="D27" s="61">
        <v>194</v>
      </c>
      <c r="E27" s="62" t="s">
        <v>52</v>
      </c>
      <c r="F27" s="63">
        <v>14.33</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2780</v>
      </c>
      <c r="BB27" s="54">
        <f t="shared" si="2"/>
        <v>2780</v>
      </c>
      <c r="BC27" s="50" t="str">
        <f t="shared" si="3"/>
        <v>INR  Two Thousand Seven Hundred &amp; Eighty  Only</v>
      </c>
      <c r="IA27" s="22">
        <v>4.06</v>
      </c>
      <c r="IB27" s="22" t="s">
        <v>136</v>
      </c>
      <c r="IC27" s="22" t="s">
        <v>91</v>
      </c>
      <c r="ID27" s="22">
        <v>194</v>
      </c>
      <c r="IE27" s="23" t="s">
        <v>52</v>
      </c>
      <c r="IF27" s="23"/>
      <c r="IG27" s="23"/>
      <c r="IH27" s="23"/>
      <c r="II27" s="23"/>
    </row>
    <row r="28" spans="1:243" s="22" customFormat="1" ht="71.25">
      <c r="A28" s="59">
        <v>4.07</v>
      </c>
      <c r="B28" s="60" t="s">
        <v>156</v>
      </c>
      <c r="C28" s="39" t="s">
        <v>92</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4.07</v>
      </c>
      <c r="IB28" s="22" t="s">
        <v>156</v>
      </c>
      <c r="IC28" s="22" t="s">
        <v>92</v>
      </c>
      <c r="IE28" s="23"/>
      <c r="IF28" s="23"/>
      <c r="IG28" s="23"/>
      <c r="IH28" s="23"/>
      <c r="II28" s="23"/>
    </row>
    <row r="29" spans="1:243" s="22" customFormat="1" ht="28.5">
      <c r="A29" s="59">
        <v>4.08</v>
      </c>
      <c r="B29" s="60" t="s">
        <v>157</v>
      </c>
      <c r="C29" s="39" t="s">
        <v>93</v>
      </c>
      <c r="D29" s="61">
        <v>452.68</v>
      </c>
      <c r="E29" s="62" t="s">
        <v>52</v>
      </c>
      <c r="F29" s="63">
        <v>49.8</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22543</v>
      </c>
      <c r="BB29" s="54">
        <f t="shared" si="2"/>
        <v>22543</v>
      </c>
      <c r="BC29" s="50" t="str">
        <f t="shared" si="3"/>
        <v>INR  Twenty Two Thousand Five Hundred &amp; Forty Three  Only</v>
      </c>
      <c r="IA29" s="22">
        <v>4.08</v>
      </c>
      <c r="IB29" s="22" t="s">
        <v>157</v>
      </c>
      <c r="IC29" s="22" t="s">
        <v>93</v>
      </c>
      <c r="ID29" s="22">
        <v>452.68</v>
      </c>
      <c r="IE29" s="23" t="s">
        <v>52</v>
      </c>
      <c r="IF29" s="23"/>
      <c r="IG29" s="23"/>
      <c r="IH29" s="23"/>
      <c r="II29" s="23"/>
    </row>
    <row r="30" spans="1:243" s="22" customFormat="1" ht="85.5">
      <c r="A30" s="59">
        <v>4.09</v>
      </c>
      <c r="B30" s="60" t="s">
        <v>77</v>
      </c>
      <c r="C30" s="39" t="s">
        <v>61</v>
      </c>
      <c r="D30" s="61">
        <v>108.82</v>
      </c>
      <c r="E30" s="62" t="s">
        <v>52</v>
      </c>
      <c r="F30" s="63">
        <v>18.28</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1989</v>
      </c>
      <c r="BB30" s="54">
        <f t="shared" si="2"/>
        <v>1989</v>
      </c>
      <c r="BC30" s="50" t="str">
        <f t="shared" si="3"/>
        <v>INR  One Thousand Nine Hundred &amp; Eighty Nine  Only</v>
      </c>
      <c r="IA30" s="22">
        <v>4.09</v>
      </c>
      <c r="IB30" s="22" t="s">
        <v>77</v>
      </c>
      <c r="IC30" s="22" t="s">
        <v>61</v>
      </c>
      <c r="ID30" s="22">
        <v>108.82</v>
      </c>
      <c r="IE30" s="23" t="s">
        <v>52</v>
      </c>
      <c r="IF30" s="23"/>
      <c r="IG30" s="23"/>
      <c r="IH30" s="23"/>
      <c r="II30" s="23"/>
    </row>
    <row r="31" spans="1:243" s="22" customFormat="1" ht="57">
      <c r="A31" s="59">
        <v>4.1</v>
      </c>
      <c r="B31" s="60" t="s">
        <v>75</v>
      </c>
      <c r="C31" s="39" t="s">
        <v>94</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4.1</v>
      </c>
      <c r="IB31" s="22" t="s">
        <v>75</v>
      </c>
      <c r="IC31" s="22" t="s">
        <v>94</v>
      </c>
      <c r="IE31" s="23"/>
      <c r="IF31" s="23"/>
      <c r="IG31" s="23"/>
      <c r="IH31" s="23"/>
      <c r="II31" s="23"/>
    </row>
    <row r="32" spans="1:243" s="22" customFormat="1" ht="28.5">
      <c r="A32" s="59">
        <v>4.11</v>
      </c>
      <c r="B32" s="60" t="s">
        <v>78</v>
      </c>
      <c r="C32" s="39" t="s">
        <v>95</v>
      </c>
      <c r="D32" s="61">
        <v>188.64</v>
      </c>
      <c r="E32" s="62" t="s">
        <v>52</v>
      </c>
      <c r="F32" s="63">
        <v>75.88</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14314</v>
      </c>
      <c r="BB32" s="54">
        <f t="shared" si="2"/>
        <v>14314</v>
      </c>
      <c r="BC32" s="50" t="str">
        <f t="shared" si="3"/>
        <v>INR  Fourteen Thousand Three Hundred &amp; Fourteen  Only</v>
      </c>
      <c r="IA32" s="22">
        <v>4.11</v>
      </c>
      <c r="IB32" s="22" t="s">
        <v>78</v>
      </c>
      <c r="IC32" s="22" t="s">
        <v>95</v>
      </c>
      <c r="ID32" s="22">
        <v>188.64</v>
      </c>
      <c r="IE32" s="23" t="s">
        <v>52</v>
      </c>
      <c r="IF32" s="23"/>
      <c r="IG32" s="23"/>
      <c r="IH32" s="23"/>
      <c r="II32" s="23"/>
    </row>
    <row r="33" spans="1:243" s="22" customFormat="1" ht="24.75" customHeight="1">
      <c r="A33" s="59">
        <v>5</v>
      </c>
      <c r="B33" s="60" t="s">
        <v>79</v>
      </c>
      <c r="C33" s="39" t="s">
        <v>96</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5</v>
      </c>
      <c r="IB33" s="22" t="s">
        <v>79</v>
      </c>
      <c r="IC33" s="22" t="s">
        <v>96</v>
      </c>
      <c r="IE33" s="23"/>
      <c r="IF33" s="23"/>
      <c r="IG33" s="23"/>
      <c r="IH33" s="23"/>
      <c r="II33" s="23"/>
    </row>
    <row r="34" spans="1:243" s="22" customFormat="1" ht="42.75" customHeight="1">
      <c r="A34" s="59">
        <v>5.01</v>
      </c>
      <c r="B34" s="60" t="s">
        <v>80</v>
      </c>
      <c r="C34" s="39" t="s">
        <v>97</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5.01</v>
      </c>
      <c r="IB34" s="22" t="s">
        <v>80</v>
      </c>
      <c r="IC34" s="22" t="s">
        <v>97</v>
      </c>
      <c r="IE34" s="23"/>
      <c r="IF34" s="23"/>
      <c r="IG34" s="23"/>
      <c r="IH34" s="23"/>
      <c r="II34" s="23"/>
    </row>
    <row r="35" spans="1:243" s="22" customFormat="1" ht="28.5">
      <c r="A35" s="59">
        <v>5.02</v>
      </c>
      <c r="B35" s="60" t="s">
        <v>81</v>
      </c>
      <c r="C35" s="39" t="s">
        <v>98</v>
      </c>
      <c r="D35" s="61">
        <v>0.52</v>
      </c>
      <c r="E35" s="62" t="s">
        <v>52</v>
      </c>
      <c r="F35" s="63">
        <v>419.11</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218</v>
      </c>
      <c r="BB35" s="54">
        <f t="shared" si="2"/>
        <v>218</v>
      </c>
      <c r="BC35" s="50" t="str">
        <f t="shared" si="3"/>
        <v>INR  Two Hundred &amp; Eighteen  Only</v>
      </c>
      <c r="IA35" s="22">
        <v>5.02</v>
      </c>
      <c r="IB35" s="22" t="s">
        <v>81</v>
      </c>
      <c r="IC35" s="22" t="s">
        <v>98</v>
      </c>
      <c r="ID35" s="22">
        <v>0.52</v>
      </c>
      <c r="IE35" s="23" t="s">
        <v>52</v>
      </c>
      <c r="IF35" s="23"/>
      <c r="IG35" s="23"/>
      <c r="IH35" s="23"/>
      <c r="II35" s="23"/>
    </row>
    <row r="36" spans="1:243" s="22" customFormat="1" ht="30.75" customHeight="1">
      <c r="A36" s="59">
        <v>6</v>
      </c>
      <c r="B36" s="60" t="s">
        <v>158</v>
      </c>
      <c r="C36" s="39" t="s">
        <v>99</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6</v>
      </c>
      <c r="IB36" s="22" t="s">
        <v>158</v>
      </c>
      <c r="IC36" s="22" t="s">
        <v>99</v>
      </c>
      <c r="IE36" s="23"/>
      <c r="IF36" s="23"/>
      <c r="IG36" s="23"/>
      <c r="IH36" s="23"/>
      <c r="II36" s="23"/>
    </row>
    <row r="37" spans="1:243" s="22" customFormat="1" ht="71.25">
      <c r="A37" s="59">
        <v>6.01</v>
      </c>
      <c r="B37" s="60" t="s">
        <v>137</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6.01</v>
      </c>
      <c r="IB37" s="22" t="s">
        <v>137</v>
      </c>
      <c r="IC37" s="22" t="s">
        <v>62</v>
      </c>
      <c r="IE37" s="23"/>
      <c r="IF37" s="23"/>
      <c r="IG37" s="23"/>
      <c r="IH37" s="23"/>
      <c r="II37" s="23"/>
    </row>
    <row r="38" spans="1:243" s="22" customFormat="1" ht="28.5">
      <c r="A38" s="63">
        <v>6.02</v>
      </c>
      <c r="B38" s="60" t="s">
        <v>138</v>
      </c>
      <c r="C38" s="39" t="s">
        <v>63</v>
      </c>
      <c r="D38" s="61">
        <v>0.22</v>
      </c>
      <c r="E38" s="62" t="s">
        <v>64</v>
      </c>
      <c r="F38" s="63">
        <v>1759.84</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387</v>
      </c>
      <c r="BB38" s="54">
        <f t="shared" si="2"/>
        <v>387</v>
      </c>
      <c r="BC38" s="50" t="str">
        <f t="shared" si="3"/>
        <v>INR  Three Hundred &amp; Eighty Seven  Only</v>
      </c>
      <c r="IA38" s="22">
        <v>6.02</v>
      </c>
      <c r="IB38" s="22" t="s">
        <v>138</v>
      </c>
      <c r="IC38" s="22" t="s">
        <v>63</v>
      </c>
      <c r="ID38" s="22">
        <v>0.22</v>
      </c>
      <c r="IE38" s="23" t="s">
        <v>64</v>
      </c>
      <c r="IF38" s="23"/>
      <c r="IG38" s="23"/>
      <c r="IH38" s="23"/>
      <c r="II38" s="23"/>
    </row>
    <row r="39" spans="1:243" s="22" customFormat="1" ht="28.5">
      <c r="A39" s="59">
        <v>6.03</v>
      </c>
      <c r="B39" s="60" t="s">
        <v>139</v>
      </c>
      <c r="C39" s="39" t="s">
        <v>100</v>
      </c>
      <c r="D39" s="61">
        <v>0.56</v>
      </c>
      <c r="E39" s="62" t="s">
        <v>64</v>
      </c>
      <c r="F39" s="63">
        <v>1086.89</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609</v>
      </c>
      <c r="BB39" s="54">
        <f t="shared" si="2"/>
        <v>609</v>
      </c>
      <c r="BC39" s="50" t="str">
        <f t="shared" si="3"/>
        <v>INR  Six Hundred &amp; Nine  Only</v>
      </c>
      <c r="IA39" s="22">
        <v>6.03</v>
      </c>
      <c r="IB39" s="22" t="s">
        <v>139</v>
      </c>
      <c r="IC39" s="22" t="s">
        <v>100</v>
      </c>
      <c r="ID39" s="22">
        <v>0.56</v>
      </c>
      <c r="IE39" s="23" t="s">
        <v>64</v>
      </c>
      <c r="IF39" s="23"/>
      <c r="IG39" s="23"/>
      <c r="IH39" s="23"/>
      <c r="II39" s="23"/>
    </row>
    <row r="40" spans="1:243" s="22" customFormat="1" ht="128.25">
      <c r="A40" s="59">
        <v>6.04</v>
      </c>
      <c r="B40" s="60" t="s">
        <v>159</v>
      </c>
      <c r="C40" s="39" t="s">
        <v>101</v>
      </c>
      <c r="D40" s="61">
        <v>1.94</v>
      </c>
      <c r="E40" s="62" t="s">
        <v>64</v>
      </c>
      <c r="F40" s="63">
        <v>192.32</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373</v>
      </c>
      <c r="BB40" s="54">
        <f t="shared" si="2"/>
        <v>373</v>
      </c>
      <c r="BC40" s="50" t="str">
        <f t="shared" si="3"/>
        <v>INR  Three Hundred &amp; Seventy Three  Only</v>
      </c>
      <c r="IA40" s="22">
        <v>6.04</v>
      </c>
      <c r="IB40" s="22" t="s">
        <v>159</v>
      </c>
      <c r="IC40" s="22" t="s">
        <v>101</v>
      </c>
      <c r="ID40" s="22">
        <v>1.94</v>
      </c>
      <c r="IE40" s="23" t="s">
        <v>64</v>
      </c>
      <c r="IF40" s="23"/>
      <c r="IG40" s="23"/>
      <c r="IH40" s="23"/>
      <c r="II40" s="23"/>
    </row>
    <row r="41" spans="1:243" s="22" customFormat="1" ht="16.5" customHeight="1">
      <c r="A41" s="59">
        <v>7</v>
      </c>
      <c r="B41" s="60" t="s">
        <v>82</v>
      </c>
      <c r="C41" s="39" t="s">
        <v>102</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7</v>
      </c>
      <c r="IB41" s="22" t="s">
        <v>82</v>
      </c>
      <c r="IC41" s="22" t="s">
        <v>102</v>
      </c>
      <c r="IE41" s="23"/>
      <c r="IF41" s="23"/>
      <c r="IG41" s="23"/>
      <c r="IH41" s="23"/>
      <c r="II41" s="23"/>
    </row>
    <row r="42" spans="1:243" s="22" customFormat="1" ht="156.75">
      <c r="A42" s="59">
        <v>7.01</v>
      </c>
      <c r="B42" s="60" t="s">
        <v>140</v>
      </c>
      <c r="C42" s="39" t="s">
        <v>103</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7.01</v>
      </c>
      <c r="IB42" s="22" t="s">
        <v>140</v>
      </c>
      <c r="IC42" s="22" t="s">
        <v>103</v>
      </c>
      <c r="IE42" s="23"/>
      <c r="IF42" s="23"/>
      <c r="IG42" s="23"/>
      <c r="IH42" s="23"/>
      <c r="II42" s="23"/>
    </row>
    <row r="43" spans="1:243" s="22" customFormat="1" ht="42.75">
      <c r="A43" s="59">
        <v>7.02</v>
      </c>
      <c r="B43" s="60" t="s">
        <v>141</v>
      </c>
      <c r="C43" s="39" t="s">
        <v>104</v>
      </c>
      <c r="D43" s="61">
        <v>2</v>
      </c>
      <c r="E43" s="62" t="s">
        <v>65</v>
      </c>
      <c r="F43" s="63">
        <v>5069.13</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10138</v>
      </c>
      <c r="BB43" s="54">
        <f t="shared" si="2"/>
        <v>10138</v>
      </c>
      <c r="BC43" s="50" t="str">
        <f t="shared" si="3"/>
        <v>INR  Ten Thousand One Hundred &amp; Thirty Eight  Only</v>
      </c>
      <c r="IA43" s="22">
        <v>7.02</v>
      </c>
      <c r="IB43" s="22" t="s">
        <v>141</v>
      </c>
      <c r="IC43" s="22" t="s">
        <v>104</v>
      </c>
      <c r="ID43" s="22">
        <v>2</v>
      </c>
      <c r="IE43" s="23" t="s">
        <v>65</v>
      </c>
      <c r="IF43" s="23"/>
      <c r="IG43" s="23"/>
      <c r="IH43" s="23"/>
      <c r="II43" s="23"/>
    </row>
    <row r="44" spans="1:243" s="22" customFormat="1" ht="156.75">
      <c r="A44" s="59">
        <v>7.03</v>
      </c>
      <c r="B44" s="60" t="s">
        <v>142</v>
      </c>
      <c r="C44" s="39" t="s">
        <v>105</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7.03</v>
      </c>
      <c r="IB44" s="22" t="s">
        <v>142</v>
      </c>
      <c r="IC44" s="22" t="s">
        <v>105</v>
      </c>
      <c r="IE44" s="23"/>
      <c r="IF44" s="23"/>
      <c r="IG44" s="23"/>
      <c r="IH44" s="23"/>
      <c r="II44" s="23"/>
    </row>
    <row r="45" spans="1:243" s="22" customFormat="1" ht="28.5">
      <c r="A45" s="63">
        <v>7.04</v>
      </c>
      <c r="B45" s="60" t="s">
        <v>143</v>
      </c>
      <c r="C45" s="39" t="s">
        <v>106</v>
      </c>
      <c r="D45" s="61">
        <v>2</v>
      </c>
      <c r="E45" s="62" t="s">
        <v>65</v>
      </c>
      <c r="F45" s="63">
        <v>4858</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9716</v>
      </c>
      <c r="BB45" s="54">
        <f t="shared" si="2"/>
        <v>9716</v>
      </c>
      <c r="BC45" s="50" t="str">
        <f t="shared" si="3"/>
        <v>INR  Nine Thousand Seven Hundred &amp; Sixteen  Only</v>
      </c>
      <c r="IA45" s="22">
        <v>7.04</v>
      </c>
      <c r="IB45" s="22" t="s">
        <v>143</v>
      </c>
      <c r="IC45" s="22" t="s">
        <v>106</v>
      </c>
      <c r="ID45" s="22">
        <v>2</v>
      </c>
      <c r="IE45" s="23" t="s">
        <v>65</v>
      </c>
      <c r="IF45" s="23"/>
      <c r="IG45" s="23"/>
      <c r="IH45" s="23"/>
      <c r="II45" s="23"/>
    </row>
    <row r="46" spans="1:243" s="22" customFormat="1" ht="28.5">
      <c r="A46" s="59">
        <v>7.05</v>
      </c>
      <c r="B46" s="60" t="s">
        <v>145</v>
      </c>
      <c r="C46" s="39" t="s">
        <v>107</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7.05</v>
      </c>
      <c r="IB46" s="22" t="s">
        <v>145</v>
      </c>
      <c r="IC46" s="22" t="s">
        <v>107</v>
      </c>
      <c r="IE46" s="23"/>
      <c r="IF46" s="23"/>
      <c r="IG46" s="23"/>
      <c r="IH46" s="23"/>
      <c r="II46" s="23"/>
    </row>
    <row r="47" spans="1:243" s="22" customFormat="1" ht="15.75">
      <c r="A47" s="59">
        <v>7.06</v>
      </c>
      <c r="B47" s="60" t="s">
        <v>144</v>
      </c>
      <c r="C47" s="39" t="s">
        <v>108</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7.06</v>
      </c>
      <c r="IB47" s="22" t="s">
        <v>144</v>
      </c>
      <c r="IC47" s="22" t="s">
        <v>108</v>
      </c>
      <c r="IE47" s="23"/>
      <c r="IF47" s="23"/>
      <c r="IG47" s="23"/>
      <c r="IH47" s="23"/>
      <c r="II47" s="23"/>
    </row>
    <row r="48" spans="1:243" s="22" customFormat="1" ht="28.5">
      <c r="A48" s="59">
        <v>7.07</v>
      </c>
      <c r="B48" s="60" t="s">
        <v>160</v>
      </c>
      <c r="C48" s="39" t="s">
        <v>109</v>
      </c>
      <c r="D48" s="61">
        <v>2</v>
      </c>
      <c r="E48" s="62" t="s">
        <v>65</v>
      </c>
      <c r="F48" s="63">
        <v>362.07</v>
      </c>
      <c r="G48" s="40"/>
      <c r="H48" s="24"/>
      <c r="I48" s="47" t="s">
        <v>38</v>
      </c>
      <c r="J48" s="48">
        <f aca="true" t="shared" si="4" ref="J46:J70">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aca="true" t="shared" si="5" ref="BA46:BA70">ROUND(total_amount_ba($B$2,$D$2,D48,F48,J48,K48,M48),0)</f>
        <v>724</v>
      </c>
      <c r="BB48" s="54">
        <f aca="true" t="shared" si="6" ref="BB46:BB70">BA48+SUM(N48:AZ48)</f>
        <v>724</v>
      </c>
      <c r="BC48" s="50" t="str">
        <f aca="true" t="shared" si="7" ref="BC46:BC70">SpellNumber(L48,BB48)</f>
        <v>INR  Seven Hundred &amp; Twenty Four  Only</v>
      </c>
      <c r="IA48" s="22">
        <v>7.07</v>
      </c>
      <c r="IB48" s="22" t="s">
        <v>160</v>
      </c>
      <c r="IC48" s="22" t="s">
        <v>109</v>
      </c>
      <c r="ID48" s="22">
        <v>2</v>
      </c>
      <c r="IE48" s="23" t="s">
        <v>65</v>
      </c>
      <c r="IF48" s="23"/>
      <c r="IG48" s="23"/>
      <c r="IH48" s="23"/>
      <c r="II48" s="23"/>
    </row>
    <row r="49" spans="1:243" s="22" customFormat="1" ht="15.75">
      <c r="A49" s="59">
        <v>7.08</v>
      </c>
      <c r="B49" s="60" t="s">
        <v>146</v>
      </c>
      <c r="C49" s="39" t="s">
        <v>110</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7.08</v>
      </c>
      <c r="IB49" s="22" t="s">
        <v>146</v>
      </c>
      <c r="IC49" s="22" t="s">
        <v>110</v>
      </c>
      <c r="IE49" s="23"/>
      <c r="IF49" s="23"/>
      <c r="IG49" s="23"/>
      <c r="IH49" s="23"/>
      <c r="II49" s="23"/>
    </row>
    <row r="50" spans="1:243" s="22" customFormat="1" ht="15.75">
      <c r="A50" s="59">
        <v>7.09</v>
      </c>
      <c r="B50" s="60" t="s">
        <v>133</v>
      </c>
      <c r="C50" s="39" t="s">
        <v>111</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7.09</v>
      </c>
      <c r="IB50" s="22" t="s">
        <v>133</v>
      </c>
      <c r="IC50" s="22" t="s">
        <v>111</v>
      </c>
      <c r="IE50" s="23"/>
      <c r="IF50" s="23"/>
      <c r="IG50" s="23"/>
      <c r="IH50" s="23"/>
      <c r="II50" s="23"/>
    </row>
    <row r="51" spans="1:243" s="22" customFormat="1" ht="28.5">
      <c r="A51" s="59">
        <v>7.1</v>
      </c>
      <c r="B51" s="60" t="s">
        <v>160</v>
      </c>
      <c r="C51" s="39" t="s">
        <v>112</v>
      </c>
      <c r="D51" s="61">
        <v>2</v>
      </c>
      <c r="E51" s="62" t="s">
        <v>65</v>
      </c>
      <c r="F51" s="63">
        <v>350.37</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701</v>
      </c>
      <c r="BB51" s="54">
        <f t="shared" si="6"/>
        <v>701</v>
      </c>
      <c r="BC51" s="50" t="str">
        <f t="shared" si="7"/>
        <v>INR  Seven Hundred &amp; One  Only</v>
      </c>
      <c r="IA51" s="22">
        <v>7.1</v>
      </c>
      <c r="IB51" s="22" t="s">
        <v>160</v>
      </c>
      <c r="IC51" s="22" t="s">
        <v>112</v>
      </c>
      <c r="ID51" s="22">
        <v>2</v>
      </c>
      <c r="IE51" s="23" t="s">
        <v>65</v>
      </c>
      <c r="IF51" s="23"/>
      <c r="IG51" s="23"/>
      <c r="IH51" s="23"/>
      <c r="II51" s="23"/>
    </row>
    <row r="52" spans="1:243" s="22" customFormat="1" ht="48" customHeight="1">
      <c r="A52" s="59">
        <v>7.11</v>
      </c>
      <c r="B52" s="60" t="s">
        <v>147</v>
      </c>
      <c r="C52" s="39" t="s">
        <v>113</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7.11</v>
      </c>
      <c r="IB52" s="22" t="s">
        <v>147</v>
      </c>
      <c r="IC52" s="22" t="s">
        <v>113</v>
      </c>
      <c r="IE52" s="23"/>
      <c r="IF52" s="23"/>
      <c r="IG52" s="23"/>
      <c r="IH52" s="23"/>
      <c r="II52" s="23"/>
    </row>
    <row r="53" spans="1:243" s="22" customFormat="1" ht="21" customHeight="1">
      <c r="A53" s="59">
        <v>7.12</v>
      </c>
      <c r="B53" s="60" t="s">
        <v>133</v>
      </c>
      <c r="C53" s="39" t="s">
        <v>114</v>
      </c>
      <c r="D53" s="61">
        <v>2</v>
      </c>
      <c r="E53" s="62" t="s">
        <v>65</v>
      </c>
      <c r="F53" s="63">
        <v>481.93</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964</v>
      </c>
      <c r="BB53" s="54">
        <f t="shared" si="6"/>
        <v>964</v>
      </c>
      <c r="BC53" s="50" t="str">
        <f t="shared" si="7"/>
        <v>INR  Nine Hundred &amp; Sixty Four  Only</v>
      </c>
      <c r="IA53" s="22">
        <v>7.12</v>
      </c>
      <c r="IB53" s="22" t="s">
        <v>133</v>
      </c>
      <c r="IC53" s="22" t="s">
        <v>114</v>
      </c>
      <c r="ID53" s="22">
        <v>2</v>
      </c>
      <c r="IE53" s="23" t="s">
        <v>65</v>
      </c>
      <c r="IF53" s="23"/>
      <c r="IG53" s="23"/>
      <c r="IH53" s="23"/>
      <c r="II53" s="23"/>
    </row>
    <row r="54" spans="1:243" s="22" customFormat="1" ht="18.75" customHeight="1">
      <c r="A54" s="59">
        <v>8</v>
      </c>
      <c r="B54" s="60" t="s">
        <v>161</v>
      </c>
      <c r="C54" s="39" t="s">
        <v>115</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8</v>
      </c>
      <c r="IB54" s="22" t="s">
        <v>161</v>
      </c>
      <c r="IC54" s="22" t="s">
        <v>115</v>
      </c>
      <c r="IE54" s="23"/>
      <c r="IF54" s="23"/>
      <c r="IG54" s="23"/>
      <c r="IH54" s="23"/>
      <c r="II54" s="23"/>
    </row>
    <row r="55" spans="1:243" s="22" customFormat="1" ht="171">
      <c r="A55" s="59">
        <v>8.01</v>
      </c>
      <c r="B55" s="60" t="s">
        <v>162</v>
      </c>
      <c r="C55" s="39" t="s">
        <v>116</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8.01</v>
      </c>
      <c r="IB55" s="22" t="s">
        <v>162</v>
      </c>
      <c r="IC55" s="22" t="s">
        <v>116</v>
      </c>
      <c r="IE55" s="23"/>
      <c r="IF55" s="23"/>
      <c r="IG55" s="23"/>
      <c r="IH55" s="23"/>
      <c r="II55" s="23"/>
    </row>
    <row r="56" spans="1:243" s="22" customFormat="1" ht="30.75" customHeight="1">
      <c r="A56" s="59">
        <v>8.02</v>
      </c>
      <c r="B56" s="60" t="s">
        <v>163</v>
      </c>
      <c r="C56" s="39" t="s">
        <v>117</v>
      </c>
      <c r="D56" s="61">
        <v>14.19</v>
      </c>
      <c r="E56" s="62" t="s">
        <v>52</v>
      </c>
      <c r="F56" s="63">
        <v>185.48</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2632</v>
      </c>
      <c r="BB56" s="54">
        <f t="shared" si="6"/>
        <v>2632</v>
      </c>
      <c r="BC56" s="50" t="str">
        <f t="shared" si="7"/>
        <v>INR  Two Thousand Six Hundred &amp; Thirty Two  Only</v>
      </c>
      <c r="IA56" s="22">
        <v>8.02</v>
      </c>
      <c r="IB56" s="22" t="s">
        <v>163</v>
      </c>
      <c r="IC56" s="22" t="s">
        <v>117</v>
      </c>
      <c r="ID56" s="22">
        <v>14.19</v>
      </c>
      <c r="IE56" s="23" t="s">
        <v>52</v>
      </c>
      <c r="IF56" s="23"/>
      <c r="IG56" s="23"/>
      <c r="IH56" s="23"/>
      <c r="II56" s="23"/>
    </row>
    <row r="57" spans="1:243" s="22" customFormat="1" ht="18" customHeight="1">
      <c r="A57" s="59">
        <v>8.03</v>
      </c>
      <c r="B57" s="64" t="s">
        <v>164</v>
      </c>
      <c r="C57" s="39" t="s">
        <v>118</v>
      </c>
      <c r="D57" s="61">
        <v>16</v>
      </c>
      <c r="E57" s="62" t="s">
        <v>52</v>
      </c>
      <c r="F57" s="63">
        <v>91.71</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1467</v>
      </c>
      <c r="BB57" s="54">
        <f t="shared" si="6"/>
        <v>1467</v>
      </c>
      <c r="BC57" s="50" t="str">
        <f t="shared" si="7"/>
        <v>INR  One Thousand Four Hundred &amp; Sixty Seven  Only</v>
      </c>
      <c r="IA57" s="22">
        <v>8.03</v>
      </c>
      <c r="IB57" s="22" t="s">
        <v>164</v>
      </c>
      <c r="IC57" s="22" t="s">
        <v>118</v>
      </c>
      <c r="ID57" s="22">
        <v>16</v>
      </c>
      <c r="IE57" s="23" t="s">
        <v>52</v>
      </c>
      <c r="IF57" s="23"/>
      <c r="IG57" s="23"/>
      <c r="IH57" s="23"/>
      <c r="II57" s="23"/>
    </row>
    <row r="58" spans="1:243" s="22" customFormat="1" ht="156.75">
      <c r="A58" s="59">
        <v>8.04</v>
      </c>
      <c r="B58" s="64" t="s">
        <v>165</v>
      </c>
      <c r="C58" s="39" t="s">
        <v>119</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8.04</v>
      </c>
      <c r="IB58" s="22" t="s">
        <v>165</v>
      </c>
      <c r="IC58" s="22" t="s">
        <v>119</v>
      </c>
      <c r="IE58" s="23"/>
      <c r="IF58" s="23"/>
      <c r="IG58" s="23"/>
      <c r="IH58" s="23"/>
      <c r="II58" s="23"/>
    </row>
    <row r="59" spans="1:243" s="22" customFormat="1" ht="21" customHeight="1">
      <c r="A59" s="63">
        <v>8.05</v>
      </c>
      <c r="B59" s="60" t="s">
        <v>166</v>
      </c>
      <c r="C59" s="39" t="s">
        <v>120</v>
      </c>
      <c r="D59" s="61">
        <v>500</v>
      </c>
      <c r="E59" s="62" t="s">
        <v>71</v>
      </c>
      <c r="F59" s="63">
        <v>5.83</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2915</v>
      </c>
      <c r="BB59" s="54">
        <f t="shared" si="6"/>
        <v>2915</v>
      </c>
      <c r="BC59" s="50" t="str">
        <f t="shared" si="7"/>
        <v>INR  Two Thousand Nine Hundred &amp; Fifteen  Only</v>
      </c>
      <c r="IA59" s="22">
        <v>8.05</v>
      </c>
      <c r="IB59" s="22" t="s">
        <v>166</v>
      </c>
      <c r="IC59" s="22" t="s">
        <v>120</v>
      </c>
      <c r="ID59" s="22">
        <v>500</v>
      </c>
      <c r="IE59" s="23" t="s">
        <v>71</v>
      </c>
      <c r="IF59" s="23"/>
      <c r="IG59" s="23"/>
      <c r="IH59" s="23"/>
      <c r="II59" s="23"/>
    </row>
    <row r="60" spans="1:243" s="22" customFormat="1" ht="74.25" customHeight="1">
      <c r="A60" s="59">
        <v>8.06</v>
      </c>
      <c r="B60" s="60" t="s">
        <v>167</v>
      </c>
      <c r="C60" s="39" t="s">
        <v>121</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8.06</v>
      </c>
      <c r="IB60" s="22" t="s">
        <v>167</v>
      </c>
      <c r="IC60" s="22" t="s">
        <v>121</v>
      </c>
      <c r="IE60" s="23"/>
      <c r="IF60" s="23"/>
      <c r="IG60" s="23"/>
      <c r="IH60" s="23"/>
      <c r="II60" s="23"/>
    </row>
    <row r="61" spans="1:243" s="22" customFormat="1" ht="20.25" customHeight="1">
      <c r="A61" s="59">
        <v>8.07</v>
      </c>
      <c r="B61" s="60" t="s">
        <v>168</v>
      </c>
      <c r="C61" s="39" t="s">
        <v>122</v>
      </c>
      <c r="D61" s="61">
        <v>30.19</v>
      </c>
      <c r="E61" s="62" t="s">
        <v>52</v>
      </c>
      <c r="F61" s="63">
        <v>103.24</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5"/>
        <v>3117</v>
      </c>
      <c r="BB61" s="54">
        <f t="shared" si="6"/>
        <v>3117</v>
      </c>
      <c r="BC61" s="50" t="str">
        <f t="shared" si="7"/>
        <v>INR  Three Thousand One Hundred &amp; Seventeen  Only</v>
      </c>
      <c r="IA61" s="22">
        <v>8.07</v>
      </c>
      <c r="IB61" s="22" t="s">
        <v>168</v>
      </c>
      <c r="IC61" s="22" t="s">
        <v>122</v>
      </c>
      <c r="ID61" s="22">
        <v>30.19</v>
      </c>
      <c r="IE61" s="23" t="s">
        <v>52</v>
      </c>
      <c r="IF61" s="23"/>
      <c r="IG61" s="23"/>
      <c r="IH61" s="23"/>
      <c r="II61" s="23"/>
    </row>
    <row r="62" spans="1:243" s="22" customFormat="1" ht="99.75">
      <c r="A62" s="63">
        <v>8.08</v>
      </c>
      <c r="B62" s="60" t="s">
        <v>169</v>
      </c>
      <c r="C62" s="39" t="s">
        <v>123</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8.08</v>
      </c>
      <c r="IB62" s="22" t="s">
        <v>169</v>
      </c>
      <c r="IC62" s="22" t="s">
        <v>123</v>
      </c>
      <c r="IE62" s="23"/>
      <c r="IF62" s="23"/>
      <c r="IG62" s="23"/>
      <c r="IH62" s="23"/>
      <c r="II62" s="23"/>
    </row>
    <row r="63" spans="1:243" s="22" customFormat="1" ht="28.5">
      <c r="A63" s="59">
        <v>8.09</v>
      </c>
      <c r="B63" s="64" t="s">
        <v>170</v>
      </c>
      <c r="C63" s="39" t="s">
        <v>124</v>
      </c>
      <c r="D63" s="61">
        <v>16</v>
      </c>
      <c r="E63" s="62" t="s">
        <v>52</v>
      </c>
      <c r="F63" s="63">
        <v>447.61</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7162</v>
      </c>
      <c r="BB63" s="54">
        <f t="shared" si="6"/>
        <v>7162</v>
      </c>
      <c r="BC63" s="50" t="str">
        <f t="shared" si="7"/>
        <v>INR  Seven Thousand One Hundred &amp; Sixty Two  Only</v>
      </c>
      <c r="IA63" s="22">
        <v>8.09</v>
      </c>
      <c r="IB63" s="22" t="s">
        <v>170</v>
      </c>
      <c r="IC63" s="22" t="s">
        <v>124</v>
      </c>
      <c r="ID63" s="22">
        <v>16</v>
      </c>
      <c r="IE63" s="23" t="s">
        <v>52</v>
      </c>
      <c r="IF63" s="23"/>
      <c r="IG63" s="23"/>
      <c r="IH63" s="23"/>
      <c r="II63" s="23"/>
    </row>
    <row r="64" spans="1:243" s="22" customFormat="1" ht="28.5">
      <c r="A64" s="59">
        <v>8.1</v>
      </c>
      <c r="B64" s="64" t="s">
        <v>171</v>
      </c>
      <c r="C64" s="39" t="s">
        <v>125</v>
      </c>
      <c r="D64" s="61">
        <v>14.19</v>
      </c>
      <c r="E64" s="62" t="s">
        <v>52</v>
      </c>
      <c r="F64" s="63">
        <v>895.17</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12702</v>
      </c>
      <c r="BB64" s="54">
        <f t="shared" si="6"/>
        <v>12702</v>
      </c>
      <c r="BC64" s="50" t="str">
        <f t="shared" si="7"/>
        <v>INR  Twelve Thousand Seven Hundred &amp; Two  Only</v>
      </c>
      <c r="IA64" s="22">
        <v>8.1</v>
      </c>
      <c r="IB64" s="22" t="s">
        <v>171</v>
      </c>
      <c r="IC64" s="22" t="s">
        <v>125</v>
      </c>
      <c r="ID64" s="22">
        <v>14.19</v>
      </c>
      <c r="IE64" s="23" t="s">
        <v>52</v>
      </c>
      <c r="IF64" s="23"/>
      <c r="IG64" s="23"/>
      <c r="IH64" s="23"/>
      <c r="II64" s="23"/>
    </row>
    <row r="65" spans="1:243" s="22" customFormat="1" ht="15.75">
      <c r="A65" s="63">
        <v>9</v>
      </c>
      <c r="B65" s="60" t="s">
        <v>172</v>
      </c>
      <c r="C65" s="39" t="s">
        <v>126</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9</v>
      </c>
      <c r="IB65" s="22" t="s">
        <v>172</v>
      </c>
      <c r="IC65" s="22" t="s">
        <v>126</v>
      </c>
      <c r="IE65" s="23"/>
      <c r="IF65" s="23"/>
      <c r="IG65" s="23"/>
      <c r="IH65" s="23"/>
      <c r="II65" s="23"/>
    </row>
    <row r="66" spans="1:243" s="22" customFormat="1" ht="120" customHeight="1">
      <c r="A66" s="59">
        <v>9.01</v>
      </c>
      <c r="B66" s="60" t="s">
        <v>148</v>
      </c>
      <c r="C66" s="39" t="s">
        <v>127</v>
      </c>
      <c r="D66" s="61">
        <v>0.56</v>
      </c>
      <c r="E66" s="62" t="s">
        <v>150</v>
      </c>
      <c r="F66" s="63">
        <v>4985.92</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2792</v>
      </c>
      <c r="BB66" s="54">
        <f t="shared" si="6"/>
        <v>2792</v>
      </c>
      <c r="BC66" s="50" t="str">
        <f t="shared" si="7"/>
        <v>INR  Two Thousand Seven Hundred &amp; Ninety Two  Only</v>
      </c>
      <c r="IA66" s="22">
        <v>9.01</v>
      </c>
      <c r="IB66" s="65" t="s">
        <v>148</v>
      </c>
      <c r="IC66" s="22" t="s">
        <v>127</v>
      </c>
      <c r="ID66" s="22">
        <v>0.56</v>
      </c>
      <c r="IE66" s="23" t="s">
        <v>150</v>
      </c>
      <c r="IF66" s="23"/>
      <c r="IG66" s="23"/>
      <c r="IH66" s="23"/>
      <c r="II66" s="23"/>
    </row>
    <row r="67" spans="1:243" s="22" customFormat="1" ht="60" customHeight="1">
      <c r="A67" s="59">
        <v>9.02</v>
      </c>
      <c r="B67" s="60" t="s">
        <v>173</v>
      </c>
      <c r="C67" s="39" t="s">
        <v>128</v>
      </c>
      <c r="D67" s="61">
        <v>6</v>
      </c>
      <c r="E67" s="62" t="s">
        <v>151</v>
      </c>
      <c r="F67" s="63">
        <v>51.61</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310</v>
      </c>
      <c r="BB67" s="54">
        <f t="shared" si="6"/>
        <v>310</v>
      </c>
      <c r="BC67" s="50" t="str">
        <f t="shared" si="7"/>
        <v>INR  Three Hundred &amp; Ten  Only</v>
      </c>
      <c r="IA67" s="22">
        <v>9.02</v>
      </c>
      <c r="IB67" s="65" t="s">
        <v>173</v>
      </c>
      <c r="IC67" s="22" t="s">
        <v>128</v>
      </c>
      <c r="ID67" s="22">
        <v>6</v>
      </c>
      <c r="IE67" s="23" t="s">
        <v>151</v>
      </c>
      <c r="IF67" s="23"/>
      <c r="IG67" s="23"/>
      <c r="IH67" s="23"/>
      <c r="II67" s="23"/>
    </row>
    <row r="68" spans="1:243" s="22" customFormat="1" ht="48" customHeight="1">
      <c r="A68" s="63">
        <v>9.03</v>
      </c>
      <c r="B68" s="60" t="s">
        <v>174</v>
      </c>
      <c r="C68" s="39" t="s">
        <v>129</v>
      </c>
      <c r="D68" s="61">
        <v>2</v>
      </c>
      <c r="E68" s="62" t="s">
        <v>151</v>
      </c>
      <c r="F68" s="63">
        <v>328.46</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657</v>
      </c>
      <c r="BB68" s="54">
        <f t="shared" si="6"/>
        <v>657</v>
      </c>
      <c r="BC68" s="50" t="str">
        <f t="shared" si="7"/>
        <v>INR  Six Hundred &amp; Fifty Seven  Only</v>
      </c>
      <c r="IA68" s="22">
        <v>9.03</v>
      </c>
      <c r="IB68" s="65" t="s">
        <v>174</v>
      </c>
      <c r="IC68" s="22" t="s">
        <v>129</v>
      </c>
      <c r="ID68" s="22">
        <v>2</v>
      </c>
      <c r="IE68" s="23" t="s">
        <v>151</v>
      </c>
      <c r="IF68" s="23"/>
      <c r="IG68" s="23"/>
      <c r="IH68" s="23"/>
      <c r="II68" s="23"/>
    </row>
    <row r="69" spans="1:243" s="22" customFormat="1" ht="37.5" customHeight="1">
      <c r="A69" s="59">
        <v>9.04</v>
      </c>
      <c r="B69" s="64" t="s">
        <v>175</v>
      </c>
      <c r="C69" s="39" t="s">
        <v>130</v>
      </c>
      <c r="D69" s="61">
        <v>1.85</v>
      </c>
      <c r="E69" s="62" t="s">
        <v>176</v>
      </c>
      <c r="F69" s="63">
        <v>181.85</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336</v>
      </c>
      <c r="BB69" s="54">
        <f t="shared" si="6"/>
        <v>336</v>
      </c>
      <c r="BC69" s="50" t="str">
        <f t="shared" si="7"/>
        <v>INR  Three Hundred &amp; Thirty Six  Only</v>
      </c>
      <c r="IA69" s="22">
        <v>9.04</v>
      </c>
      <c r="IB69" s="65" t="s">
        <v>175</v>
      </c>
      <c r="IC69" s="22" t="s">
        <v>130</v>
      </c>
      <c r="ID69" s="22">
        <v>1.85</v>
      </c>
      <c r="IE69" s="23" t="s">
        <v>176</v>
      </c>
      <c r="IF69" s="23"/>
      <c r="IG69" s="23"/>
      <c r="IH69" s="23"/>
      <c r="II69" s="23"/>
    </row>
    <row r="70" spans="1:243" s="22" customFormat="1" ht="78.75" customHeight="1">
      <c r="A70" s="59">
        <v>9.05</v>
      </c>
      <c r="B70" s="64" t="s">
        <v>149</v>
      </c>
      <c r="C70" s="39" t="s">
        <v>131</v>
      </c>
      <c r="D70" s="61">
        <v>4</v>
      </c>
      <c r="E70" s="62" t="s">
        <v>151</v>
      </c>
      <c r="F70" s="63">
        <v>815.75</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3263</v>
      </c>
      <c r="BB70" s="54">
        <f t="shared" si="6"/>
        <v>3263</v>
      </c>
      <c r="BC70" s="50" t="str">
        <f t="shared" si="7"/>
        <v>INR  Three Thousand Two Hundred &amp; Sixty Three  Only</v>
      </c>
      <c r="IA70" s="22">
        <v>9.05</v>
      </c>
      <c r="IB70" s="65" t="s">
        <v>149</v>
      </c>
      <c r="IC70" s="22" t="s">
        <v>131</v>
      </c>
      <c r="ID70" s="22">
        <v>4</v>
      </c>
      <c r="IE70" s="23" t="s">
        <v>151</v>
      </c>
      <c r="IF70" s="23"/>
      <c r="IG70" s="23"/>
      <c r="IH70" s="23"/>
      <c r="II70" s="23"/>
    </row>
    <row r="71" spans="1:55" ht="28.5">
      <c r="A71" s="25" t="s">
        <v>46</v>
      </c>
      <c r="B71" s="26"/>
      <c r="C71" s="27"/>
      <c r="D71" s="43"/>
      <c r="E71" s="43"/>
      <c r="F71" s="43"/>
      <c r="G71" s="43"/>
      <c r="H71" s="55"/>
      <c r="I71" s="55"/>
      <c r="J71" s="55"/>
      <c r="K71" s="55"/>
      <c r="L71" s="56"/>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57">
        <f>SUM(BA13:BA70)</f>
        <v>132080</v>
      </c>
      <c r="BB71" s="58">
        <f>SUM(BB13:BB70)</f>
        <v>132080</v>
      </c>
      <c r="BC71" s="50" t="str">
        <f>SpellNumber(L71,BB71)</f>
        <v>  One Lakh Thirty Two Thousand  &amp;Eighty  Only</v>
      </c>
    </row>
    <row r="72" spans="1:55" ht="18">
      <c r="A72" s="26" t="s">
        <v>47</v>
      </c>
      <c r="B72" s="28"/>
      <c r="C72" s="29"/>
      <c r="D72" s="30"/>
      <c r="E72" s="44" t="s">
        <v>54</v>
      </c>
      <c r="F72" s="45"/>
      <c r="G72" s="31"/>
      <c r="H72" s="32"/>
      <c r="I72" s="32"/>
      <c r="J72" s="32"/>
      <c r="K72" s="33"/>
      <c r="L72" s="34"/>
      <c r="M72" s="35"/>
      <c r="N72" s="36"/>
      <c r="O72" s="22"/>
      <c r="P72" s="22"/>
      <c r="Q72" s="22"/>
      <c r="R72" s="22"/>
      <c r="S72" s="22"/>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7">
        <f>IF(ISBLANK(F72),0,IF(E72="Excess (+)",ROUND(BA71+(BA71*F72),2),IF(E72="Less (-)",ROUND(BA71+(BA71*F72*(-1)),2),IF(E72="At Par",BA71,0))))</f>
        <v>0</v>
      </c>
      <c r="BB72" s="38">
        <f>ROUND(BA72,0)</f>
        <v>0</v>
      </c>
      <c r="BC72" s="21" t="str">
        <f>SpellNumber($E$2,BB72)</f>
        <v>INR Zero Only</v>
      </c>
    </row>
    <row r="73" spans="1:55" ht="18">
      <c r="A73" s="25" t="s">
        <v>48</v>
      </c>
      <c r="B73" s="25"/>
      <c r="C73" s="67" t="str">
        <f>SpellNumber($E$2,BB72)</f>
        <v>INR Zero Only</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8" ht="15"/>
    <row r="239" ht="15"/>
    <row r="240" ht="15"/>
    <row r="241" ht="15"/>
    <row r="242" ht="15"/>
    <row r="243" ht="15"/>
    <row r="244" ht="15"/>
    <row r="245" ht="15"/>
    <row r="246" ht="15"/>
    <row r="247" ht="15"/>
    <row r="248" ht="15"/>
    <row r="249" ht="15"/>
    <row r="251" ht="15"/>
    <row r="252" ht="15"/>
    <row r="253" ht="15"/>
    <row r="254" ht="15"/>
    <row r="255" ht="15"/>
    <row r="257" ht="15"/>
    <row r="258" ht="15"/>
    <row r="259" ht="15"/>
    <row r="260" ht="15"/>
    <row r="262" ht="15"/>
    <row r="263" ht="15"/>
    <row r="264" ht="15"/>
    <row r="265" ht="15"/>
    <row r="266" ht="15"/>
    <row r="267" ht="15"/>
    <row r="268" ht="15"/>
    <row r="270" ht="15"/>
    <row r="271" ht="15"/>
    <row r="272" ht="15"/>
    <row r="273" ht="15"/>
    <row r="274" ht="15"/>
    <row r="276" ht="15"/>
    <row r="277" ht="15"/>
    <row r="278" ht="15"/>
    <row r="279" ht="15"/>
    <row r="280" ht="15"/>
    <row r="281" ht="15"/>
    <row r="282" ht="15"/>
    <row r="283" ht="15"/>
    <row r="284" ht="15"/>
    <row r="285" ht="15"/>
    <row r="286"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sheetData>
  <sheetProtection password="9E83" sheet="1"/>
  <autoFilter ref="A11:BC73"/>
  <mergeCells count="36">
    <mergeCell ref="D62:BC62"/>
    <mergeCell ref="D65:BC65"/>
    <mergeCell ref="D50:BC50"/>
    <mergeCell ref="D52:BC52"/>
    <mergeCell ref="D54:BC54"/>
    <mergeCell ref="D55:BC55"/>
    <mergeCell ref="D58:BC58"/>
    <mergeCell ref="D60:BC60"/>
    <mergeCell ref="D41:BC41"/>
    <mergeCell ref="D42:BC42"/>
    <mergeCell ref="D44:BC44"/>
    <mergeCell ref="D46:BC46"/>
    <mergeCell ref="D47:BC47"/>
    <mergeCell ref="D49:BC49"/>
    <mergeCell ref="D28:BC28"/>
    <mergeCell ref="D31:BC31"/>
    <mergeCell ref="D33:BC33"/>
    <mergeCell ref="D34:BC34"/>
    <mergeCell ref="D36:BC36"/>
    <mergeCell ref="D37:BC37"/>
    <mergeCell ref="D16:BC16"/>
    <mergeCell ref="D17:BC17"/>
    <mergeCell ref="D19:BC19"/>
    <mergeCell ref="D21:BC21"/>
    <mergeCell ref="D22:BC22"/>
    <mergeCell ref="D25:BC25"/>
    <mergeCell ref="A9:BC9"/>
    <mergeCell ref="C73:BC73"/>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2">
      <formula1>IF(E72="Select",-1,IF(E72="At Par",0,0))</formula1>
      <formula2>IF(E72="Select",-1,IF(E72="At Par",0,0.99))</formula2>
    </dataValidation>
    <dataValidation type="list" allowBlank="1" showErrorMessage="1" sqref="E7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allowBlank="1" showErrorMessage="1" sqref="D13:D14 K15 D16:D17 K18 D19 K20 D21:D22 K23:K24 D25 K26:K27 D28 K29:K30 D31 K32 D33:D34 K35 D36:D37 K38:K40 D41:D42 K43 D44 K45 D46:D47 K48 D49:D50 K51 D52 K53 D54:D55 K56:K57 D58 K59 D60 K61 D62 K63:K64 K66:K70 D6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4 G26:H27 G29:H30 G32:H32 G35:H35 G38:H40 G43:H43 G45:H45 G48:H48 G51:H51 G53:H53 G56:H57 G59:H59 G61:H61 G63:H64 G66:H70">
      <formula1>0</formula1>
      <formula2>999999999999999</formula2>
    </dataValidation>
    <dataValidation allowBlank="1" showInputMessage="1" showErrorMessage="1" promptTitle="Addition / Deduction" prompt="Please Choose the correct One" sqref="J15 J18 J20 J23:J24 J26:J27 J29:J30 J32 J35 J38:J40 J43 J45 J48 J51 J53 J56:J57 J59 J61 J63:J64 J66:J70">
      <formula1>0</formula1>
      <formula2>0</formula2>
    </dataValidation>
    <dataValidation type="list" showErrorMessage="1" sqref="I15 I18 I20 I23:I24 I26:I27 I29:I30 I32 I35 I38:I40 I43 I45 I48 I51 I53 I56:I57 I59 I61 I63:I64 I66:I7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4 N26:O27 N29:O30 N32:O32 N35:O35 N38:O40 N43:O43 N45:O45 N48:O48 N51:O51 N53:O53 N56:O57 N59:O59 N61:O61 N63:O64 N66: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R27 R29:R30 R32 R35 R38:R40 R43 R45 R48 R51 R53 R56:R57 R59 R61 R63:R64 R66: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Q27 Q29:Q30 Q32 Q35 Q38:Q40 Q43 Q45 Q48 Q51 Q53 Q56:Q57 Q59 Q61 Q63:Q64 Q66:Q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M27 M29:M30 M32 M35 M38:M40 M43 M45 M48 M51 M53 M56:M57 M59 M61 M63:M64 M66:M7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D27 D29:D30 D32 D35 D38:D40 D43 D45 D48 D51 D53 D56:D57 D59 D61 D63:D64 D66:D7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F27 F29:F30 F32 F35 F38:F40 F43 F45 F48 F51 F53 F56:F57 F59 F61 F63:F64 F66:F70">
      <formula1>0</formula1>
      <formula2>999999999999999</formula2>
    </dataValidation>
    <dataValidation type="list" allowBlank="1" showInputMessage="1" showErrorMessage="1" sqref="L68 L13 L14 L15 L16 L17 L18 L19 L20 L21 L22 L23 L24 L25 L26 L27 L28 L29 L30 L31 L32 L33 L34 L35 L36 L37 L38 L39 L40 L41 L42 L43 L44 L45 L46 L47 L48 L49 L50 L51 L52 L53 L54 L55 L56 L57 L58 L59 L60 L61 L62 L63 L64 L65 L66 L67 L70 L69">
      <formula1>"INR"</formula1>
    </dataValidation>
    <dataValidation allowBlank="1" showInputMessage="1" showErrorMessage="1" promptTitle="Itemcode/Make" prompt="Please enter text" sqref="C13:C70">
      <formula1>0</formula1>
      <formula2>0</formula2>
    </dataValidation>
    <dataValidation type="decimal" allowBlank="1" showInputMessage="1" showErrorMessage="1" errorTitle="Invalid Entry" error="Only Numeric Values are allowed. " sqref="A13:A7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2022-05-02T06:42:25Z</cp:lastPrinted>
  <dcterms:created xsi:type="dcterms:W3CDTF">2009-01-30T06:42:42Z</dcterms:created>
  <dcterms:modified xsi:type="dcterms:W3CDTF">2022-05-02T06:42:49Z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