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<sst xmlns="http://schemas.openxmlformats.org/spreadsheetml/2006/main" count="889" uniqueCount="212">
  <si>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</si>
  <si>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</si>
  <si>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</si>
  <si>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</si>
  <si>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</si>
  <si>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</si>
  <si>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</si>
  <si>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</si>
  <si>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</si>
  <si>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</si>
  <si>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</si>
  <si>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</si>
  <si>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</si>
  <si>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</si>
  <si>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</si>
  <si>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</si>
  <si>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</si>
  <si>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</si>
  <si>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</si>
  <si>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</si>
  <si>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</si>
  <si>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</si>
  <si>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</si>
  <si>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</si>
  <si>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</si>
  <si>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</si>
  <si>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</si>
  <si>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</si>
  <si>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</si>
  <si>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</si>
  <si>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</si>
  <si>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</si>
  <si>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</si>
  <si>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</si>
  <si>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</si>
  <si>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</si>
  <si>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</si>
  <si>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</si>
  <si>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</si>
  <si>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</si>
  <si>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</si>
  <si>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</si>
  <si>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</si>
  <si>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</si>
  <si>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</si>
  <si>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</si>
  <si>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</si>
  <si>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</si>
  <si>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</si>
  <si>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</si>
  <si>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</si>
  <si>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</si>
  <si>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</si>
  <si>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</si>
  <si>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</si>
  <si>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</si>
  <si>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</si>
  <si>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Cement mortar 1:6 (1 cement : 6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</si>
  <si>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</si>
  <si>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150x10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</si>
  <si>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</si>
  <si>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</si>
  <si>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</si>
  <si>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</si>
  <si>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</si>
  <si>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</si>
  <si>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</si>
  <si>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</si>
  <si>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</si>
  <si>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</si>
  <si>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</si>
  <si>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</si>
  <si>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</si>
  <si>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07/C/D1/2022-23</t>
  </si>
  <si>
    <t>Name of Work: Setting right of vacant House No. 148 Type I</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</si>
  <si>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</si>
  <si>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</si>
  <si>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</si>
  <si>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</si>
  <si>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</si>
  <si>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</si>
  <si>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</si>
  <si>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Lintels, beams, plinth beams, girders, bressumers and cantilevers</t>
  </si>
  <si>
    <t>Steel reinforcement for R.C.C. work including straightening, cutting, bending, placing in position and binding all complete above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</si>
  <si>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</si>
  <si>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</si>
  <si>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</si>
  <si>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</si>
  <si>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</si>
  <si>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</si>
  <si>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</si>
  <si>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</si>
  <si>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 V. C. WORK</t>
  </si>
  <si>
    <t>Extra for providing frosted glass panes 4 mm thick instead of ordinary float glass panes 4 mm thick in doors, windows and clerestory window shutters. (Area of opening for glass panes excluding portion inside rebate shall be measured).</t>
  </si>
  <si>
    <t>Providing and fixing M.S. grills of required pattern in frames of windows etc. with M.S. flats, square or round bars etc. including priming coat with approved steel primer all complete.</t>
  </si>
  <si>
    <t>Fixed to steel windows by welding</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</si>
  <si>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</si>
  <si>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</si>
  <si>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</si>
  <si>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</si>
  <si>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</si>
  <si>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</si>
  <si>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</si>
  <si>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</si>
  <si>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</si>
  <si>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</si>
  <si>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</si>
  <si>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</si>
  <si>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</si>
  <si>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</si>
  <si>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 xml:space="preserve">Extra for Providing &amp; fixing Ebco make aluminium handle for windows etc. powder coated in brown colour with necessary stainless steel screws etc. to the side hung windows as per directions of the Engineer-in-charge complete instead of aluminium window fastner.     
</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</si>
  <si>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</si>
  <si>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</si>
  <si>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</si>
  <si>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&amp; fixing fly proof wire gauze to windows, clerestory windows &amp; doors with M.S. Flat 15x3 mm and nuts &amp; bolts complete.</t>
  </si>
  <si>
    <t>Stainless steel (grade 304) wire gauze of 0.5 mm dia wire and 1.4 mm aperture on both sides</t>
  </si>
  <si>
    <t>FLOORING</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</si>
  <si>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</si>
  <si>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</si>
  <si>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FINISHING</t>
  </si>
  <si>
    <t>12 mm cement plaster of mix :</t>
  </si>
  <si>
    <t>15 mm cement plaster on rough side of single or half brick wall of mix:</t>
  </si>
  <si>
    <t>6 mm cement plaster of mix :</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</si>
  <si>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</si>
  <si>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</si>
  <si>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</si>
  <si>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</si>
  <si>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</si>
  <si>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</si>
  <si>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</si>
  <si>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</si>
  <si>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</si>
  <si>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Hacking of CC flooring including cleaning for surface etc. complete as per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</si>
  <si>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</si>
  <si>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</si>
  <si>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</si>
  <si>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</si>
  <si>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</si>
  <si>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In mud mortar</t>
  </si>
  <si>
    <t>Dismantling doors, windows and clerestory windows (steel or wood) shutter including chowkhats, architrave, holdfasts etc. complete and stacking within 50 metres lead :</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</si>
  <si>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</si>
  <si>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</si>
  <si>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</si>
  <si>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</si>
  <si>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</si>
  <si>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</si>
  <si>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</si>
  <si>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</si>
  <si>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</si>
  <si>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</si>
  <si>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</si>
  <si>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</si>
  <si>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</si>
  <si>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</si>
  <si>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</si>
  <si>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</si>
  <si>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</si>
  <si>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</si>
  <si>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</si>
  <si>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</si>
  <si>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</si>
  <si>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</si>
  <si>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</si>
  <si>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</si>
  <si>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</si>
  <si>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</si>
  <si>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</si>
  <si>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</si>
  <si>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WATER SUPPLY</t>
  </si>
  <si>
    <t>Providing and fixing G.I. pipes complete with G.I. fittings and clamps, i/c cutting and making good the walls etc.   Internal work - Exposed on wall</t>
  </si>
  <si>
    <t>15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</si>
  <si>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</si>
  <si>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</si>
  <si>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</si>
  <si>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</si>
  <si>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</si>
  <si>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G.I. Union in G.I. pipe including cutting and threading the pipe and making long screws etc. complete (New work)  :</t>
  </si>
  <si>
    <t>20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</si>
  <si>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</si>
  <si>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</si>
  <si>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</si>
  <si>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</si>
  <si>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</si>
  <si>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</si>
  <si>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</si>
  <si>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</si>
  <si>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</si>
  <si>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</si>
  <si>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</si>
  <si>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</si>
  <si>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</si>
  <si>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4.0 mm thickness (weight not less than 10kg/sqm)</t>
  </si>
  <si>
    <t>Providing and fixing stainless steel (SS 304 grade) adjustable friction windows stays of approved quality with necessary stainless steel screws etc. to the side hung windows as per direction of Engineer- in-charge complete.</t>
  </si>
  <si>
    <t>255 X 19 mm</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</si>
  <si>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</si>
  <si>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</si>
  <si>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</si>
  <si>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</si>
  <si>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</si>
  <si>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</si>
  <si>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</si>
  <si>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</si>
  <si>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</si>
  <si>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</si>
  <si>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</si>
  <si>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</si>
  <si>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</si>
  <si>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</si>
  <si>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</si>
  <si>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Each</t>
  </si>
  <si>
    <t>Cum</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</si>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</sst>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4" fillId="0" borderId="15" xfId="59" applyNumberFormat="1" applyFont="1" applyFill="1" applyBorder="1" applyAlignment="1">
      <alignment horizontal="justify"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0"/>
  <sheetViews>
    <sheetView showGridLines="0" view="pageBreakPreview" zoomScaleNormal="85" zoomScaleSheetLayoutView="100" zoomScalePageLayoutView="0" workbookViewId="0" topLeftCell="A185">
      <selection activeCell="F187" sqref="F187"/>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1" t="s">
        <v>42</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0.75" customHeight="1">
      <c r="A5" s="71" t="s">
        <v>74</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73</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3" t="s">
        <v>49</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8</v>
      </c>
      <c r="B10" s="16" t="s">
        <v>9</v>
      </c>
      <c r="C10" s="16" t="s">
        <v>9</v>
      </c>
      <c r="D10" s="16" t="s">
        <v>8</v>
      </c>
      <c r="E10" s="16" t="s">
        <v>50</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8">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44">
        <v>7</v>
      </c>
      <c r="BB12" s="45">
        <v>54</v>
      </c>
      <c r="BC12" s="16">
        <v>8</v>
      </c>
      <c r="IE12" s="18"/>
      <c r="IF12" s="18"/>
      <c r="IG12" s="18"/>
      <c r="IH12" s="18"/>
      <c r="II12" s="18"/>
    </row>
    <row r="13" spans="1:243" s="21" customFormat="1" ht="24.75" customHeight="1">
      <c r="A13" s="60">
        <v>1</v>
      </c>
      <c r="B13" s="61" t="s">
        <v>75</v>
      </c>
      <c r="C13" s="34"/>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75</v>
      </c>
      <c r="IE13" s="22"/>
      <c r="IF13" s="22"/>
      <c r="IG13" s="22"/>
      <c r="IH13" s="22"/>
      <c r="II13" s="22"/>
    </row>
    <row r="14" spans="1:243" s="21" customFormat="1" ht="48" customHeight="1">
      <c r="A14" s="60">
        <v>1.01</v>
      </c>
      <c r="B14" s="61" t="s">
        <v>76</v>
      </c>
      <c r="C14" s="34"/>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76</v>
      </c>
      <c r="IE14" s="22"/>
      <c r="IF14" s="22"/>
      <c r="IG14" s="22"/>
      <c r="IH14" s="22"/>
      <c r="II14" s="22"/>
    </row>
    <row r="15" spans="1:243" s="21" customFormat="1" ht="78.75">
      <c r="A15" s="60">
        <v>1.02</v>
      </c>
      <c r="B15" s="61" t="s">
        <v>77</v>
      </c>
      <c r="C15" s="34"/>
      <c r="D15" s="34">
        <v>0.5</v>
      </c>
      <c r="E15" s="62" t="s">
        <v>46</v>
      </c>
      <c r="F15" s="64">
        <v>6457.83</v>
      </c>
      <c r="G15" s="46"/>
      <c r="H15" s="40"/>
      <c r="I15" s="41" t="s">
        <v>33</v>
      </c>
      <c r="J15" s="42">
        <f>IF(I15="Less(-)",-1,1)</f>
        <v>1</v>
      </c>
      <c r="K15" s="40" t="s">
        <v>34</v>
      </c>
      <c r="L15" s="40" t="s">
        <v>4</v>
      </c>
      <c r="M15" s="43"/>
      <c r="N15" s="52"/>
      <c r="O15" s="52"/>
      <c r="P15" s="53"/>
      <c r="Q15" s="52"/>
      <c r="R15" s="52"/>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5">
        <f>total_amount_ba($B$2,$D$2,D15,F15,J15,K15,M15)</f>
        <v>3228.92</v>
      </c>
      <c r="BB15" s="54">
        <f>BA15+SUM(N15:AZ15)</f>
        <v>3228.92</v>
      </c>
      <c r="BC15" s="59" t="str">
        <f>SpellNumber(L15,BB15)</f>
        <v>INR  Three Thousand Two Hundred &amp; Twenty Eight  and Paise Ninety Two Only</v>
      </c>
      <c r="IA15" s="21">
        <v>1.02</v>
      </c>
      <c r="IB15" s="21" t="s">
        <v>77</v>
      </c>
      <c r="ID15" s="21">
        <v>0.5</v>
      </c>
      <c r="IE15" s="22" t="s">
        <v>46</v>
      </c>
      <c r="IF15" s="22"/>
      <c r="IG15" s="22"/>
      <c r="IH15" s="22"/>
      <c r="II15" s="22"/>
    </row>
    <row r="16" spans="1:243" s="21" customFormat="1" ht="15.75">
      <c r="A16" s="60">
        <v>2</v>
      </c>
      <c r="B16" s="61" t="s">
        <v>78</v>
      </c>
      <c r="C16" s="34"/>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2</v>
      </c>
      <c r="IB16" s="21" t="s">
        <v>78</v>
      </c>
      <c r="IE16" s="22"/>
      <c r="IF16" s="22"/>
      <c r="IG16" s="22"/>
      <c r="IH16" s="22"/>
      <c r="II16" s="22"/>
    </row>
    <row r="17" spans="1:243" s="21" customFormat="1" ht="156" customHeight="1">
      <c r="A17" s="60">
        <v>2.01</v>
      </c>
      <c r="B17" s="61" t="s">
        <v>79</v>
      </c>
      <c r="C17" s="34"/>
      <c r="D17" s="34">
        <v>0.5</v>
      </c>
      <c r="E17" s="62" t="s">
        <v>46</v>
      </c>
      <c r="F17" s="64">
        <v>9398.77</v>
      </c>
      <c r="G17" s="46"/>
      <c r="H17" s="40"/>
      <c r="I17" s="41" t="s">
        <v>33</v>
      </c>
      <c r="J17" s="42">
        <f aca="true" t="shared" si="0" ref="J17:J22">IF(I17="Less(-)",-1,1)</f>
        <v>1</v>
      </c>
      <c r="K17" s="40" t="s">
        <v>34</v>
      </c>
      <c r="L17" s="40" t="s">
        <v>4</v>
      </c>
      <c r="M17" s="43"/>
      <c r="N17" s="52"/>
      <c r="O17" s="52"/>
      <c r="P17" s="53"/>
      <c r="Q17" s="52"/>
      <c r="R17" s="52"/>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5">
        <f aca="true" t="shared" si="1" ref="BA17:BA22">total_amount_ba($B$2,$D$2,D17,F17,J17,K17,M17)</f>
        <v>4699.39</v>
      </c>
      <c r="BB17" s="54">
        <f aca="true" t="shared" si="2" ref="BB17:BB22">BA17+SUM(N17:AZ17)</f>
        <v>4699.39</v>
      </c>
      <c r="BC17" s="59" t="str">
        <f aca="true" t="shared" si="3" ref="BC17:BC22">SpellNumber(L17,BB17)</f>
        <v>INR  Four Thousand Six Hundred &amp; Ninety Nine  and Paise Thirty Nine Only</v>
      </c>
      <c r="IA17" s="21">
        <v>2.01</v>
      </c>
      <c r="IB17" s="21" t="s">
        <v>79</v>
      </c>
      <c r="ID17" s="21">
        <v>0.5</v>
      </c>
      <c r="IE17" s="22" t="s">
        <v>46</v>
      </c>
      <c r="IF17" s="22"/>
      <c r="IG17" s="22"/>
      <c r="IH17" s="22"/>
      <c r="II17" s="22"/>
    </row>
    <row r="18" spans="1:243" s="21" customFormat="1" ht="33.75" customHeight="1">
      <c r="A18" s="60">
        <v>2.02</v>
      </c>
      <c r="B18" s="61" t="s">
        <v>80</v>
      </c>
      <c r="C18" s="34"/>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2.02</v>
      </c>
      <c r="IB18" s="21" t="s">
        <v>80</v>
      </c>
      <c r="IE18" s="22"/>
      <c r="IF18" s="22"/>
      <c r="IG18" s="22"/>
      <c r="IH18" s="22"/>
      <c r="II18" s="22"/>
    </row>
    <row r="19" spans="1:243" s="21" customFormat="1" ht="29.25" customHeight="1">
      <c r="A19" s="60">
        <v>2.03</v>
      </c>
      <c r="B19" s="61" t="s">
        <v>81</v>
      </c>
      <c r="C19" s="34"/>
      <c r="D19" s="34">
        <v>3.95</v>
      </c>
      <c r="E19" s="62" t="s">
        <v>43</v>
      </c>
      <c r="F19" s="64">
        <v>672.12</v>
      </c>
      <c r="G19" s="46"/>
      <c r="H19" s="40"/>
      <c r="I19" s="41" t="s">
        <v>33</v>
      </c>
      <c r="J19" s="42">
        <f t="shared" si="0"/>
        <v>1</v>
      </c>
      <c r="K19" s="40" t="s">
        <v>34</v>
      </c>
      <c r="L19" s="40" t="s">
        <v>4</v>
      </c>
      <c r="M19" s="43"/>
      <c r="N19" s="52"/>
      <c r="O19" s="52"/>
      <c r="P19" s="53"/>
      <c r="Q19" s="52"/>
      <c r="R19" s="52"/>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5">
        <f t="shared" si="1"/>
        <v>2654.87</v>
      </c>
      <c r="BB19" s="54">
        <f t="shared" si="2"/>
        <v>2654.87</v>
      </c>
      <c r="BC19" s="59" t="str">
        <f t="shared" si="3"/>
        <v>INR  Two Thousand Six Hundred &amp; Fifty Four  and Paise Eighty Seven Only</v>
      </c>
      <c r="IA19" s="21">
        <v>2.03</v>
      </c>
      <c r="IB19" s="21" t="s">
        <v>81</v>
      </c>
      <c r="ID19" s="21">
        <v>3.95</v>
      </c>
      <c r="IE19" s="22" t="s">
        <v>43</v>
      </c>
      <c r="IF19" s="22"/>
      <c r="IG19" s="22"/>
      <c r="IH19" s="22"/>
      <c r="II19" s="22"/>
    </row>
    <row r="20" spans="1:243" s="21" customFormat="1" ht="33" customHeight="1">
      <c r="A20" s="60">
        <v>2.04</v>
      </c>
      <c r="B20" s="61" t="s">
        <v>82</v>
      </c>
      <c r="C20" s="34"/>
      <c r="D20" s="34">
        <v>1.5</v>
      </c>
      <c r="E20" s="62" t="s">
        <v>43</v>
      </c>
      <c r="F20" s="64">
        <v>533.41</v>
      </c>
      <c r="G20" s="46"/>
      <c r="H20" s="40"/>
      <c r="I20" s="41" t="s">
        <v>33</v>
      </c>
      <c r="J20" s="42">
        <f t="shared" si="0"/>
        <v>1</v>
      </c>
      <c r="K20" s="40" t="s">
        <v>34</v>
      </c>
      <c r="L20" s="40" t="s">
        <v>4</v>
      </c>
      <c r="M20" s="43"/>
      <c r="N20" s="52"/>
      <c r="O20" s="52"/>
      <c r="P20" s="53"/>
      <c r="Q20" s="52"/>
      <c r="R20" s="52"/>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5">
        <f t="shared" si="1"/>
        <v>800.12</v>
      </c>
      <c r="BB20" s="54">
        <f t="shared" si="2"/>
        <v>800.12</v>
      </c>
      <c r="BC20" s="59" t="str">
        <f t="shared" si="3"/>
        <v>INR  Eight Hundred    and Paise Twelve Only</v>
      </c>
      <c r="IA20" s="21">
        <v>2.04</v>
      </c>
      <c r="IB20" s="21" t="s">
        <v>82</v>
      </c>
      <c r="ID20" s="21">
        <v>1.5</v>
      </c>
      <c r="IE20" s="22" t="s">
        <v>43</v>
      </c>
      <c r="IF20" s="22"/>
      <c r="IG20" s="22"/>
      <c r="IH20" s="22"/>
      <c r="II20" s="22"/>
    </row>
    <row r="21" spans="1:243" s="21" customFormat="1" ht="78.75">
      <c r="A21" s="60">
        <v>2.05</v>
      </c>
      <c r="B21" s="61" t="s">
        <v>83</v>
      </c>
      <c r="C21" s="34"/>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2.05</v>
      </c>
      <c r="IB21" s="21" t="s">
        <v>83</v>
      </c>
      <c r="IE21" s="22"/>
      <c r="IF21" s="22"/>
      <c r="IG21" s="22"/>
      <c r="IH21" s="22"/>
      <c r="II21" s="22"/>
    </row>
    <row r="22" spans="1:243" s="21" customFormat="1" ht="42.75">
      <c r="A22" s="60">
        <v>2.06</v>
      </c>
      <c r="B22" s="61" t="s">
        <v>51</v>
      </c>
      <c r="C22" s="34"/>
      <c r="D22" s="34">
        <v>48</v>
      </c>
      <c r="E22" s="62" t="s">
        <v>56</v>
      </c>
      <c r="F22" s="64">
        <v>78.61</v>
      </c>
      <c r="G22" s="46"/>
      <c r="H22" s="40"/>
      <c r="I22" s="41" t="s">
        <v>33</v>
      </c>
      <c r="J22" s="42">
        <f t="shared" si="0"/>
        <v>1</v>
      </c>
      <c r="K22" s="40" t="s">
        <v>34</v>
      </c>
      <c r="L22" s="40" t="s">
        <v>4</v>
      </c>
      <c r="M22" s="43"/>
      <c r="N22" s="52"/>
      <c r="O22" s="52"/>
      <c r="P22" s="53"/>
      <c r="Q22" s="52"/>
      <c r="R22" s="52"/>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5">
        <f t="shared" si="1"/>
        <v>3773.28</v>
      </c>
      <c r="BB22" s="54">
        <f t="shared" si="2"/>
        <v>3773.28</v>
      </c>
      <c r="BC22" s="59" t="str">
        <f t="shared" si="3"/>
        <v>INR  Three Thousand Seven Hundred &amp; Seventy Three  and Paise Twenty Eight Only</v>
      </c>
      <c r="IA22" s="21">
        <v>2.06</v>
      </c>
      <c r="IB22" s="21" t="s">
        <v>51</v>
      </c>
      <c r="ID22" s="21">
        <v>48</v>
      </c>
      <c r="IE22" s="22" t="s">
        <v>56</v>
      </c>
      <c r="IF22" s="22"/>
      <c r="IG22" s="22"/>
      <c r="IH22" s="22"/>
      <c r="II22" s="22"/>
    </row>
    <row r="23" spans="1:243" s="21" customFormat="1" ht="17.25" customHeight="1">
      <c r="A23" s="60">
        <v>3</v>
      </c>
      <c r="B23" s="61" t="s">
        <v>84</v>
      </c>
      <c r="C23" s="34"/>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3</v>
      </c>
      <c r="IB23" s="21" t="s">
        <v>84</v>
      </c>
      <c r="IE23" s="22"/>
      <c r="IF23" s="22"/>
      <c r="IG23" s="22"/>
      <c r="IH23" s="22"/>
      <c r="II23" s="22"/>
    </row>
    <row r="24" spans="1:243" s="21" customFormat="1" ht="64.5" customHeight="1">
      <c r="A24" s="60">
        <v>3.01</v>
      </c>
      <c r="B24" s="61" t="s">
        <v>85</v>
      </c>
      <c r="C24" s="34"/>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3.01</v>
      </c>
      <c r="IB24" s="21" t="s">
        <v>85</v>
      </c>
      <c r="IE24" s="22"/>
      <c r="IF24" s="22"/>
      <c r="IG24" s="22"/>
      <c r="IH24" s="22"/>
      <c r="II24" s="22"/>
    </row>
    <row r="25" spans="1:243" s="21" customFormat="1" ht="31.5" customHeight="1">
      <c r="A25" s="60">
        <v>3.02</v>
      </c>
      <c r="B25" s="61" t="s">
        <v>57</v>
      </c>
      <c r="C25" s="34"/>
      <c r="D25" s="34">
        <v>1.6</v>
      </c>
      <c r="E25" s="62" t="s">
        <v>46</v>
      </c>
      <c r="F25" s="64">
        <v>7267.3</v>
      </c>
      <c r="G25" s="46"/>
      <c r="H25" s="40"/>
      <c r="I25" s="41" t="s">
        <v>33</v>
      </c>
      <c r="J25" s="42">
        <f aca="true" t="shared" si="4" ref="J25:J87">IF(I25="Less(-)",-1,1)</f>
        <v>1</v>
      </c>
      <c r="K25" s="40" t="s">
        <v>34</v>
      </c>
      <c r="L25" s="40" t="s">
        <v>4</v>
      </c>
      <c r="M25" s="43"/>
      <c r="N25" s="52"/>
      <c r="O25" s="52"/>
      <c r="P25" s="53"/>
      <c r="Q25" s="52"/>
      <c r="R25" s="52"/>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5">
        <f aca="true" t="shared" si="5" ref="BA25:BA87">total_amount_ba($B$2,$D$2,D25,F25,J25,K25,M25)</f>
        <v>11627.68</v>
      </c>
      <c r="BB25" s="54">
        <f aca="true" t="shared" si="6" ref="BB25:BB87">BA25+SUM(N25:AZ25)</f>
        <v>11627.68</v>
      </c>
      <c r="BC25" s="59" t="str">
        <f aca="true" t="shared" si="7" ref="BC25:BC87">SpellNumber(L25,BB25)</f>
        <v>INR  Eleven Thousand Six Hundred &amp; Twenty Seven  and Paise Sixty Eight Only</v>
      </c>
      <c r="IA25" s="21">
        <v>3.02</v>
      </c>
      <c r="IB25" s="21" t="s">
        <v>57</v>
      </c>
      <c r="ID25" s="21">
        <v>1.6</v>
      </c>
      <c r="IE25" s="22" t="s">
        <v>46</v>
      </c>
      <c r="IF25" s="22"/>
      <c r="IG25" s="22"/>
      <c r="IH25" s="22"/>
      <c r="II25" s="22"/>
    </row>
    <row r="26" spans="1:243" s="21" customFormat="1" ht="31.5" customHeight="1">
      <c r="A26" s="60">
        <v>3.03</v>
      </c>
      <c r="B26" s="61" t="s">
        <v>86</v>
      </c>
      <c r="C26" s="34"/>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3.03</v>
      </c>
      <c r="IB26" s="21" t="s">
        <v>86</v>
      </c>
      <c r="IE26" s="22"/>
      <c r="IF26" s="22"/>
      <c r="IG26" s="22"/>
      <c r="IH26" s="22"/>
      <c r="II26" s="22"/>
    </row>
    <row r="27" spans="1:243" s="21" customFormat="1" ht="31.5" customHeight="1">
      <c r="A27" s="60">
        <v>3.04</v>
      </c>
      <c r="B27" s="61" t="s">
        <v>52</v>
      </c>
      <c r="C27" s="34"/>
      <c r="D27" s="34">
        <v>3.6</v>
      </c>
      <c r="E27" s="62" t="s">
        <v>43</v>
      </c>
      <c r="F27" s="64">
        <v>892.63</v>
      </c>
      <c r="G27" s="46"/>
      <c r="H27" s="40"/>
      <c r="I27" s="41" t="s">
        <v>33</v>
      </c>
      <c r="J27" s="42">
        <f t="shared" si="4"/>
        <v>1</v>
      </c>
      <c r="K27" s="40" t="s">
        <v>34</v>
      </c>
      <c r="L27" s="40" t="s">
        <v>4</v>
      </c>
      <c r="M27" s="43"/>
      <c r="N27" s="52"/>
      <c r="O27" s="52"/>
      <c r="P27" s="53"/>
      <c r="Q27" s="52"/>
      <c r="R27" s="52"/>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5">
        <f t="shared" si="5"/>
        <v>3213.47</v>
      </c>
      <c r="BB27" s="54">
        <f t="shared" si="6"/>
        <v>3213.47</v>
      </c>
      <c r="BC27" s="59" t="str">
        <f t="shared" si="7"/>
        <v>INR  Three Thousand Two Hundred &amp; Thirteen  and Paise Forty Seven Only</v>
      </c>
      <c r="IA27" s="21">
        <v>3.04</v>
      </c>
      <c r="IB27" s="21" t="s">
        <v>52</v>
      </c>
      <c r="ID27" s="21">
        <v>3.6</v>
      </c>
      <c r="IE27" s="22" t="s">
        <v>43</v>
      </c>
      <c r="IF27" s="22"/>
      <c r="IG27" s="22"/>
      <c r="IH27" s="22"/>
      <c r="II27" s="22"/>
    </row>
    <row r="28" spans="1:243" s="21" customFormat="1" ht="18" customHeight="1">
      <c r="A28" s="60">
        <v>4</v>
      </c>
      <c r="B28" s="61" t="s">
        <v>87</v>
      </c>
      <c r="C28" s="34"/>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4</v>
      </c>
      <c r="IB28" s="21" t="s">
        <v>87</v>
      </c>
      <c r="IE28" s="22"/>
      <c r="IF28" s="22"/>
      <c r="IG28" s="22"/>
      <c r="IH28" s="22"/>
      <c r="II28" s="22"/>
    </row>
    <row r="29" spans="1:243" s="21" customFormat="1" ht="236.25">
      <c r="A29" s="63">
        <v>4.01</v>
      </c>
      <c r="B29" s="61" t="s">
        <v>88</v>
      </c>
      <c r="C29" s="34"/>
      <c r="D29" s="67"/>
      <c r="E29" s="67"/>
      <c r="F29" s="67"/>
      <c r="G29" s="67"/>
      <c r="H29" s="67"/>
      <c r="I29" s="67"/>
      <c r="J29" s="67"/>
      <c r="K29" s="67"/>
      <c r="L29" s="67"/>
      <c r="M29" s="67"/>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IA29" s="21">
        <v>4.01</v>
      </c>
      <c r="IB29" s="21" t="s">
        <v>88</v>
      </c>
      <c r="IE29" s="22"/>
      <c r="IF29" s="22"/>
      <c r="IG29" s="22"/>
      <c r="IH29" s="22"/>
      <c r="II29" s="22"/>
    </row>
    <row r="30" spans="1:243" s="21" customFormat="1" ht="31.5" customHeight="1">
      <c r="A30" s="60">
        <v>4.02</v>
      </c>
      <c r="B30" s="61" t="s">
        <v>89</v>
      </c>
      <c r="C30" s="34"/>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4.02</v>
      </c>
      <c r="IB30" s="21" t="s">
        <v>89</v>
      </c>
      <c r="IE30" s="22"/>
      <c r="IF30" s="22"/>
      <c r="IG30" s="22"/>
      <c r="IH30" s="22"/>
      <c r="II30" s="22"/>
    </row>
    <row r="31" spans="1:243" s="21" customFormat="1" ht="31.5" customHeight="1">
      <c r="A31" s="60">
        <v>4.03</v>
      </c>
      <c r="B31" s="61" t="s">
        <v>90</v>
      </c>
      <c r="C31" s="34"/>
      <c r="D31" s="34">
        <v>1.9</v>
      </c>
      <c r="E31" s="62" t="s">
        <v>43</v>
      </c>
      <c r="F31" s="64">
        <v>2314.29</v>
      </c>
      <c r="G31" s="46"/>
      <c r="H31" s="40"/>
      <c r="I31" s="41" t="s">
        <v>33</v>
      </c>
      <c r="J31" s="42">
        <f t="shared" si="4"/>
        <v>1</v>
      </c>
      <c r="K31" s="40" t="s">
        <v>34</v>
      </c>
      <c r="L31" s="40" t="s">
        <v>4</v>
      </c>
      <c r="M31" s="43"/>
      <c r="N31" s="52"/>
      <c r="O31" s="52"/>
      <c r="P31" s="53"/>
      <c r="Q31" s="52"/>
      <c r="R31" s="52"/>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5">
        <f t="shared" si="5"/>
        <v>4397.15</v>
      </c>
      <c r="BB31" s="54">
        <f t="shared" si="6"/>
        <v>4397.15</v>
      </c>
      <c r="BC31" s="59" t="str">
        <f t="shared" si="7"/>
        <v>INR  Four Thousand Three Hundred &amp; Ninety Seven  and Paise Fifteen Only</v>
      </c>
      <c r="IA31" s="21">
        <v>4.03</v>
      </c>
      <c r="IB31" s="21" t="s">
        <v>90</v>
      </c>
      <c r="ID31" s="21">
        <v>1.9</v>
      </c>
      <c r="IE31" s="22" t="s">
        <v>43</v>
      </c>
      <c r="IF31" s="22"/>
      <c r="IG31" s="22"/>
      <c r="IH31" s="22"/>
      <c r="II31" s="22"/>
    </row>
    <row r="32" spans="1:243" s="21" customFormat="1" ht="141.75">
      <c r="A32" s="60">
        <v>4.05</v>
      </c>
      <c r="B32" s="61" t="s">
        <v>91</v>
      </c>
      <c r="C32" s="34"/>
      <c r="D32" s="34">
        <v>1</v>
      </c>
      <c r="E32" s="62" t="s">
        <v>47</v>
      </c>
      <c r="F32" s="64">
        <v>708.59</v>
      </c>
      <c r="G32" s="46"/>
      <c r="H32" s="40"/>
      <c r="I32" s="41" t="s">
        <v>33</v>
      </c>
      <c r="J32" s="42">
        <f t="shared" si="4"/>
        <v>1</v>
      </c>
      <c r="K32" s="40" t="s">
        <v>34</v>
      </c>
      <c r="L32" s="40" t="s">
        <v>4</v>
      </c>
      <c r="M32" s="43"/>
      <c r="N32" s="52"/>
      <c r="O32" s="52"/>
      <c r="P32" s="53"/>
      <c r="Q32" s="52"/>
      <c r="R32" s="52"/>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5">
        <f t="shared" si="5"/>
        <v>708.59</v>
      </c>
      <c r="BB32" s="54">
        <f t="shared" si="6"/>
        <v>708.59</v>
      </c>
      <c r="BC32" s="59" t="str">
        <f t="shared" si="7"/>
        <v>INR  Seven Hundred &amp; Eight  and Paise Fifty Nine Only</v>
      </c>
      <c r="IA32" s="21">
        <v>4.05</v>
      </c>
      <c r="IB32" s="21" t="s">
        <v>91</v>
      </c>
      <c r="ID32" s="21">
        <v>1</v>
      </c>
      <c r="IE32" s="22" t="s">
        <v>47</v>
      </c>
      <c r="IF32" s="22"/>
      <c r="IG32" s="22"/>
      <c r="IH32" s="22"/>
      <c r="II32" s="22"/>
    </row>
    <row r="33" spans="1:243" s="21" customFormat="1" ht="158.25" customHeight="1">
      <c r="A33" s="60">
        <v>4.06</v>
      </c>
      <c r="B33" s="61" t="s">
        <v>58</v>
      </c>
      <c r="C33" s="34"/>
      <c r="D33" s="34">
        <v>21.5</v>
      </c>
      <c r="E33" s="62" t="s">
        <v>43</v>
      </c>
      <c r="F33" s="64">
        <v>932.44</v>
      </c>
      <c r="G33" s="46"/>
      <c r="H33" s="40"/>
      <c r="I33" s="41" t="s">
        <v>33</v>
      </c>
      <c r="J33" s="42">
        <f t="shared" si="4"/>
        <v>1</v>
      </c>
      <c r="K33" s="40" t="s">
        <v>34</v>
      </c>
      <c r="L33" s="40" t="s">
        <v>4</v>
      </c>
      <c r="M33" s="43"/>
      <c r="N33" s="52"/>
      <c r="O33" s="52"/>
      <c r="P33" s="53"/>
      <c r="Q33" s="52"/>
      <c r="R33" s="52"/>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5">
        <f t="shared" si="5"/>
        <v>20047.46</v>
      </c>
      <c r="BB33" s="54">
        <f t="shared" si="6"/>
        <v>20047.46</v>
      </c>
      <c r="BC33" s="59" t="str">
        <f t="shared" si="7"/>
        <v>INR  Twenty Thousand  &amp;Forty Seven  and Paise Forty Six Only</v>
      </c>
      <c r="IA33" s="21">
        <v>4.06</v>
      </c>
      <c r="IB33" s="21" t="s">
        <v>58</v>
      </c>
      <c r="ID33" s="21">
        <v>21.5</v>
      </c>
      <c r="IE33" s="22" t="s">
        <v>43</v>
      </c>
      <c r="IF33" s="22"/>
      <c r="IG33" s="22"/>
      <c r="IH33" s="22"/>
      <c r="II33" s="22"/>
    </row>
    <row r="34" spans="1:243" s="21" customFormat="1" ht="16.5" customHeight="1">
      <c r="A34" s="60">
        <v>5</v>
      </c>
      <c r="B34" s="61" t="s">
        <v>92</v>
      </c>
      <c r="C34" s="34"/>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5</v>
      </c>
      <c r="IB34" s="21" t="s">
        <v>92</v>
      </c>
      <c r="IE34" s="22"/>
      <c r="IF34" s="22"/>
      <c r="IG34" s="22"/>
      <c r="IH34" s="22"/>
      <c r="II34" s="22"/>
    </row>
    <row r="35" spans="1:243" s="21" customFormat="1" ht="31.5" customHeight="1">
      <c r="A35" s="60">
        <v>5.01</v>
      </c>
      <c r="B35" s="61" t="s">
        <v>93</v>
      </c>
      <c r="C35" s="34"/>
      <c r="D35" s="34">
        <v>0.35</v>
      </c>
      <c r="E35" s="62" t="s">
        <v>43</v>
      </c>
      <c r="F35" s="64">
        <v>130.21</v>
      </c>
      <c r="G35" s="46"/>
      <c r="H35" s="40"/>
      <c r="I35" s="41" t="s">
        <v>33</v>
      </c>
      <c r="J35" s="42">
        <f t="shared" si="4"/>
        <v>1</v>
      </c>
      <c r="K35" s="40" t="s">
        <v>34</v>
      </c>
      <c r="L35" s="40" t="s">
        <v>4</v>
      </c>
      <c r="M35" s="43"/>
      <c r="N35" s="52"/>
      <c r="O35" s="52"/>
      <c r="P35" s="53"/>
      <c r="Q35" s="52"/>
      <c r="R35" s="52"/>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5">
        <f t="shared" si="5"/>
        <v>45.57</v>
      </c>
      <c r="BB35" s="54">
        <f t="shared" si="6"/>
        <v>45.57</v>
      </c>
      <c r="BC35" s="59" t="str">
        <f t="shared" si="7"/>
        <v>INR  Forty Five and Paise Fifty Seven Only</v>
      </c>
      <c r="IA35" s="21">
        <v>5.01</v>
      </c>
      <c r="IB35" s="21" t="s">
        <v>93</v>
      </c>
      <c r="ID35" s="21">
        <v>0.35</v>
      </c>
      <c r="IE35" s="22" t="s">
        <v>43</v>
      </c>
      <c r="IF35" s="22"/>
      <c r="IG35" s="22"/>
      <c r="IH35" s="22"/>
      <c r="II35" s="22"/>
    </row>
    <row r="36" spans="1:243" s="21" customFormat="1" ht="94.5">
      <c r="A36" s="60">
        <v>5.02</v>
      </c>
      <c r="B36" s="61" t="s">
        <v>94</v>
      </c>
      <c r="C36" s="34"/>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5.02</v>
      </c>
      <c r="IB36" s="21" t="s">
        <v>94</v>
      </c>
      <c r="IE36" s="22"/>
      <c r="IF36" s="22"/>
      <c r="IG36" s="22"/>
      <c r="IH36" s="22"/>
      <c r="II36" s="22"/>
    </row>
    <row r="37" spans="1:243" s="21" customFormat="1" ht="31.5" customHeight="1">
      <c r="A37" s="60">
        <v>5.03</v>
      </c>
      <c r="B37" s="61" t="s">
        <v>95</v>
      </c>
      <c r="C37" s="34"/>
      <c r="D37" s="34">
        <v>16.5</v>
      </c>
      <c r="E37" s="62" t="s">
        <v>56</v>
      </c>
      <c r="F37" s="64">
        <v>158.7</v>
      </c>
      <c r="G37" s="46"/>
      <c r="H37" s="40"/>
      <c r="I37" s="41" t="s">
        <v>33</v>
      </c>
      <c r="J37" s="42">
        <f t="shared" si="4"/>
        <v>1</v>
      </c>
      <c r="K37" s="40" t="s">
        <v>34</v>
      </c>
      <c r="L37" s="40" t="s">
        <v>4</v>
      </c>
      <c r="M37" s="43"/>
      <c r="N37" s="52"/>
      <c r="O37" s="52"/>
      <c r="P37" s="53"/>
      <c r="Q37" s="52"/>
      <c r="R37" s="52"/>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5">
        <f t="shared" si="5"/>
        <v>2618.55</v>
      </c>
      <c r="BB37" s="54">
        <f t="shared" si="6"/>
        <v>2618.55</v>
      </c>
      <c r="BC37" s="59" t="str">
        <f t="shared" si="7"/>
        <v>INR  Two Thousand Six Hundred &amp; Eighteen  and Paise Fifty Five Only</v>
      </c>
      <c r="IA37" s="21">
        <v>5.03</v>
      </c>
      <c r="IB37" s="21" t="s">
        <v>95</v>
      </c>
      <c r="ID37" s="21">
        <v>16.5</v>
      </c>
      <c r="IE37" s="22" t="s">
        <v>56</v>
      </c>
      <c r="IF37" s="22"/>
      <c r="IG37" s="22"/>
      <c r="IH37" s="22"/>
      <c r="II37" s="22"/>
    </row>
    <row r="38" spans="1:243" s="21" customFormat="1" ht="31.5" customHeight="1">
      <c r="A38" s="60">
        <v>5.04</v>
      </c>
      <c r="B38" s="61" t="s">
        <v>96</v>
      </c>
      <c r="C38" s="34"/>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5.04</v>
      </c>
      <c r="IB38" s="21" t="s">
        <v>96</v>
      </c>
      <c r="IE38" s="22"/>
      <c r="IF38" s="22"/>
      <c r="IG38" s="22"/>
      <c r="IH38" s="22"/>
      <c r="II38" s="22"/>
    </row>
    <row r="39" spans="1:243" s="21" customFormat="1" ht="31.5" customHeight="1">
      <c r="A39" s="60">
        <v>5.05</v>
      </c>
      <c r="B39" s="61" t="s">
        <v>97</v>
      </c>
      <c r="C39" s="34"/>
      <c r="D39" s="34">
        <v>6</v>
      </c>
      <c r="E39" s="62" t="s">
        <v>47</v>
      </c>
      <c r="F39" s="64">
        <v>145.46</v>
      </c>
      <c r="G39" s="46"/>
      <c r="H39" s="40"/>
      <c r="I39" s="41" t="s">
        <v>33</v>
      </c>
      <c r="J39" s="42">
        <f t="shared" si="4"/>
        <v>1</v>
      </c>
      <c r="K39" s="40" t="s">
        <v>34</v>
      </c>
      <c r="L39" s="40" t="s">
        <v>4</v>
      </c>
      <c r="M39" s="43"/>
      <c r="N39" s="52"/>
      <c r="O39" s="52"/>
      <c r="P39" s="53"/>
      <c r="Q39" s="52"/>
      <c r="R39" s="52"/>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5">
        <f t="shared" si="5"/>
        <v>872.76</v>
      </c>
      <c r="BB39" s="54">
        <f t="shared" si="6"/>
        <v>872.76</v>
      </c>
      <c r="BC39" s="59" t="str">
        <f t="shared" si="7"/>
        <v>INR  Eight Hundred &amp; Seventy Two  and Paise Seventy Six Only</v>
      </c>
      <c r="IA39" s="21">
        <v>5.05</v>
      </c>
      <c r="IB39" s="21" t="s">
        <v>97</v>
      </c>
      <c r="ID39" s="21">
        <v>6</v>
      </c>
      <c r="IE39" s="22" t="s">
        <v>47</v>
      </c>
      <c r="IF39" s="22"/>
      <c r="IG39" s="22"/>
      <c r="IH39" s="22"/>
      <c r="II39" s="22"/>
    </row>
    <row r="40" spans="1:243" s="21" customFormat="1" ht="31.5" customHeight="1">
      <c r="A40" s="60">
        <v>5.06</v>
      </c>
      <c r="B40" s="61" t="s">
        <v>98</v>
      </c>
      <c r="C40" s="34"/>
      <c r="D40" s="67"/>
      <c r="E40" s="67"/>
      <c r="F40" s="67"/>
      <c r="G40" s="67"/>
      <c r="H40" s="67"/>
      <c r="I40" s="67"/>
      <c r="J40" s="67"/>
      <c r="K40" s="67"/>
      <c r="L40" s="67"/>
      <c r="M40" s="67"/>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IA40" s="21">
        <v>5.06</v>
      </c>
      <c r="IB40" s="21" t="s">
        <v>98</v>
      </c>
      <c r="IE40" s="22"/>
      <c r="IF40" s="22"/>
      <c r="IG40" s="22"/>
      <c r="IH40" s="22"/>
      <c r="II40" s="22"/>
    </row>
    <row r="41" spans="1:243" s="21" customFormat="1" ht="31.5" customHeight="1">
      <c r="A41" s="60">
        <v>5.07</v>
      </c>
      <c r="B41" s="61" t="s">
        <v>99</v>
      </c>
      <c r="C41" s="34"/>
      <c r="D41" s="34">
        <v>6</v>
      </c>
      <c r="E41" s="62" t="s">
        <v>47</v>
      </c>
      <c r="F41" s="64">
        <v>53.53</v>
      </c>
      <c r="G41" s="46"/>
      <c r="H41" s="40"/>
      <c r="I41" s="41" t="s">
        <v>33</v>
      </c>
      <c r="J41" s="42">
        <f t="shared" si="4"/>
        <v>1</v>
      </c>
      <c r="K41" s="40" t="s">
        <v>34</v>
      </c>
      <c r="L41" s="40" t="s">
        <v>4</v>
      </c>
      <c r="M41" s="43"/>
      <c r="N41" s="52"/>
      <c r="O41" s="52"/>
      <c r="P41" s="53"/>
      <c r="Q41" s="52"/>
      <c r="R41" s="52"/>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5">
        <f t="shared" si="5"/>
        <v>321.18</v>
      </c>
      <c r="BB41" s="54">
        <f t="shared" si="6"/>
        <v>321.18</v>
      </c>
      <c r="BC41" s="59" t="str">
        <f t="shared" si="7"/>
        <v>INR  Three Hundred &amp; Twenty One  and Paise Eighteen Only</v>
      </c>
      <c r="IA41" s="21">
        <v>5.07</v>
      </c>
      <c r="IB41" s="21" t="s">
        <v>99</v>
      </c>
      <c r="ID41" s="21">
        <v>6</v>
      </c>
      <c r="IE41" s="22" t="s">
        <v>47</v>
      </c>
      <c r="IF41" s="22"/>
      <c r="IG41" s="22"/>
      <c r="IH41" s="22"/>
      <c r="II41" s="22"/>
    </row>
    <row r="42" spans="1:243" s="21" customFormat="1" ht="31.5" customHeight="1">
      <c r="A42" s="60">
        <v>5.08</v>
      </c>
      <c r="B42" s="61" t="s">
        <v>59</v>
      </c>
      <c r="C42" s="34"/>
      <c r="D42" s="34">
        <v>6</v>
      </c>
      <c r="E42" s="62" t="s">
        <v>47</v>
      </c>
      <c r="F42" s="64">
        <v>46.51</v>
      </c>
      <c r="G42" s="46"/>
      <c r="H42" s="40"/>
      <c r="I42" s="41" t="s">
        <v>33</v>
      </c>
      <c r="J42" s="42">
        <f t="shared" si="4"/>
        <v>1</v>
      </c>
      <c r="K42" s="40" t="s">
        <v>34</v>
      </c>
      <c r="L42" s="40" t="s">
        <v>4</v>
      </c>
      <c r="M42" s="43"/>
      <c r="N42" s="52"/>
      <c r="O42" s="52"/>
      <c r="P42" s="53"/>
      <c r="Q42" s="52"/>
      <c r="R42" s="52"/>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5">
        <f t="shared" si="5"/>
        <v>279.06</v>
      </c>
      <c r="BB42" s="54">
        <f t="shared" si="6"/>
        <v>279.06</v>
      </c>
      <c r="BC42" s="59" t="str">
        <f t="shared" si="7"/>
        <v>INR  Two Hundred &amp; Seventy Nine  and Paise Six Only</v>
      </c>
      <c r="IA42" s="21">
        <v>5.08</v>
      </c>
      <c r="IB42" s="21" t="s">
        <v>59</v>
      </c>
      <c r="ID42" s="21">
        <v>6</v>
      </c>
      <c r="IE42" s="22" t="s">
        <v>47</v>
      </c>
      <c r="IF42" s="22"/>
      <c r="IG42" s="22"/>
      <c r="IH42" s="22"/>
      <c r="II42" s="22"/>
    </row>
    <row r="43" spans="1:243" s="21" customFormat="1" ht="31.5" customHeight="1">
      <c r="A43" s="60">
        <v>5.09</v>
      </c>
      <c r="B43" s="61" t="s">
        <v>100</v>
      </c>
      <c r="C43" s="34"/>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5.09</v>
      </c>
      <c r="IB43" s="21" t="s">
        <v>100</v>
      </c>
      <c r="IE43" s="22"/>
      <c r="IF43" s="22"/>
      <c r="IG43" s="22"/>
      <c r="IH43" s="22"/>
      <c r="II43" s="22"/>
    </row>
    <row r="44" spans="1:243" s="21" customFormat="1" ht="31.5" customHeight="1">
      <c r="A44" s="60">
        <v>5.1</v>
      </c>
      <c r="B44" s="61" t="s">
        <v>101</v>
      </c>
      <c r="C44" s="34"/>
      <c r="D44" s="34">
        <v>12</v>
      </c>
      <c r="E44" s="62" t="s">
        <v>47</v>
      </c>
      <c r="F44" s="64">
        <v>30.86</v>
      </c>
      <c r="G44" s="46"/>
      <c r="H44" s="40"/>
      <c r="I44" s="41" t="s">
        <v>33</v>
      </c>
      <c r="J44" s="42">
        <f t="shared" si="4"/>
        <v>1</v>
      </c>
      <c r="K44" s="40" t="s">
        <v>34</v>
      </c>
      <c r="L44" s="40" t="s">
        <v>4</v>
      </c>
      <c r="M44" s="43"/>
      <c r="N44" s="52"/>
      <c r="O44" s="52"/>
      <c r="P44" s="53"/>
      <c r="Q44" s="52"/>
      <c r="R44" s="52"/>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5">
        <f t="shared" si="5"/>
        <v>370.32</v>
      </c>
      <c r="BB44" s="54">
        <f t="shared" si="6"/>
        <v>370.32</v>
      </c>
      <c r="BC44" s="59" t="str">
        <f t="shared" si="7"/>
        <v>INR  Three Hundred &amp; Seventy  and Paise Thirty Two Only</v>
      </c>
      <c r="IA44" s="21">
        <v>5.1</v>
      </c>
      <c r="IB44" s="21" t="s">
        <v>101</v>
      </c>
      <c r="ID44" s="21">
        <v>12</v>
      </c>
      <c r="IE44" s="22" t="s">
        <v>47</v>
      </c>
      <c r="IF44" s="22"/>
      <c r="IG44" s="22"/>
      <c r="IH44" s="22"/>
      <c r="II44" s="22"/>
    </row>
    <row r="45" spans="1:243" s="21" customFormat="1" ht="31.5" customHeight="1">
      <c r="A45" s="60">
        <v>5.11</v>
      </c>
      <c r="B45" s="61" t="s">
        <v>102</v>
      </c>
      <c r="C45" s="34"/>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5.11</v>
      </c>
      <c r="IB45" s="21" t="s">
        <v>102</v>
      </c>
      <c r="IE45" s="22"/>
      <c r="IF45" s="22"/>
      <c r="IG45" s="22"/>
      <c r="IH45" s="22"/>
      <c r="II45" s="22"/>
    </row>
    <row r="46" spans="1:243" s="21" customFormat="1" ht="31.5" customHeight="1">
      <c r="A46" s="60">
        <v>5.12</v>
      </c>
      <c r="B46" s="61" t="s">
        <v>59</v>
      </c>
      <c r="C46" s="34"/>
      <c r="D46" s="34">
        <v>4</v>
      </c>
      <c r="E46" s="62" t="s">
        <v>47</v>
      </c>
      <c r="F46" s="64">
        <v>66.24</v>
      </c>
      <c r="G46" s="46"/>
      <c r="H46" s="40"/>
      <c r="I46" s="41" t="s">
        <v>33</v>
      </c>
      <c r="J46" s="42">
        <f t="shared" si="4"/>
        <v>1</v>
      </c>
      <c r="K46" s="40" t="s">
        <v>34</v>
      </c>
      <c r="L46" s="40" t="s">
        <v>4</v>
      </c>
      <c r="M46" s="43"/>
      <c r="N46" s="52"/>
      <c r="O46" s="52"/>
      <c r="P46" s="53"/>
      <c r="Q46" s="52"/>
      <c r="R46" s="52"/>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5">
        <f t="shared" si="5"/>
        <v>264.96</v>
      </c>
      <c r="BB46" s="54">
        <f t="shared" si="6"/>
        <v>264.96</v>
      </c>
      <c r="BC46" s="59" t="str">
        <f t="shared" si="7"/>
        <v>INR  Two Hundred &amp; Sixty Four  and Paise Ninety Six Only</v>
      </c>
      <c r="IA46" s="21">
        <v>5.12</v>
      </c>
      <c r="IB46" s="21" t="s">
        <v>59</v>
      </c>
      <c r="ID46" s="21">
        <v>4</v>
      </c>
      <c r="IE46" s="22" t="s">
        <v>47</v>
      </c>
      <c r="IF46" s="22"/>
      <c r="IG46" s="22"/>
      <c r="IH46" s="22"/>
      <c r="II46" s="22"/>
    </row>
    <row r="47" spans="1:243" s="21" customFormat="1" ht="30" customHeight="1">
      <c r="A47" s="60">
        <v>5.13</v>
      </c>
      <c r="B47" s="61" t="s">
        <v>103</v>
      </c>
      <c r="C47" s="34"/>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5.13</v>
      </c>
      <c r="IB47" s="21" t="s">
        <v>103</v>
      </c>
      <c r="IE47" s="22"/>
      <c r="IF47" s="22"/>
      <c r="IG47" s="22"/>
      <c r="IH47" s="22"/>
      <c r="II47" s="22"/>
    </row>
    <row r="48" spans="1:243" s="21" customFormat="1" ht="28.5">
      <c r="A48" s="60">
        <v>5.14</v>
      </c>
      <c r="B48" s="61" t="s">
        <v>60</v>
      </c>
      <c r="C48" s="34"/>
      <c r="D48" s="34">
        <v>4</v>
      </c>
      <c r="E48" s="62" t="s">
        <v>47</v>
      </c>
      <c r="F48" s="64">
        <v>46.69</v>
      </c>
      <c r="G48" s="46"/>
      <c r="H48" s="40"/>
      <c r="I48" s="41" t="s">
        <v>33</v>
      </c>
      <c r="J48" s="42">
        <f t="shared" si="4"/>
        <v>1</v>
      </c>
      <c r="K48" s="40" t="s">
        <v>34</v>
      </c>
      <c r="L48" s="40" t="s">
        <v>4</v>
      </c>
      <c r="M48" s="43"/>
      <c r="N48" s="52"/>
      <c r="O48" s="52"/>
      <c r="P48" s="53"/>
      <c r="Q48" s="52"/>
      <c r="R48" s="52"/>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5">
        <f t="shared" si="5"/>
        <v>186.76</v>
      </c>
      <c r="BB48" s="54">
        <f t="shared" si="6"/>
        <v>186.76</v>
      </c>
      <c r="BC48" s="59" t="str">
        <f t="shared" si="7"/>
        <v>INR  One Hundred &amp; Eighty Six  and Paise Seventy Six Only</v>
      </c>
      <c r="IA48" s="21">
        <v>5.14</v>
      </c>
      <c r="IB48" s="21" t="s">
        <v>60</v>
      </c>
      <c r="ID48" s="21">
        <v>4</v>
      </c>
      <c r="IE48" s="22" t="s">
        <v>47</v>
      </c>
      <c r="IF48" s="22"/>
      <c r="IG48" s="22"/>
      <c r="IH48" s="22"/>
      <c r="II48" s="22"/>
    </row>
    <row r="49" spans="1:243" s="21" customFormat="1" ht="110.25">
      <c r="A49" s="60">
        <v>5.15</v>
      </c>
      <c r="B49" s="61" t="s">
        <v>104</v>
      </c>
      <c r="C49" s="34"/>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5.15</v>
      </c>
      <c r="IB49" s="21" t="s">
        <v>104</v>
      </c>
      <c r="IE49" s="22"/>
      <c r="IF49" s="22"/>
      <c r="IG49" s="22"/>
      <c r="IH49" s="22"/>
      <c r="II49" s="22"/>
    </row>
    <row r="50" spans="1:243" s="21" customFormat="1" ht="28.5">
      <c r="A50" s="60">
        <v>5.16</v>
      </c>
      <c r="B50" s="61" t="s">
        <v>105</v>
      </c>
      <c r="C50" s="34"/>
      <c r="D50" s="34">
        <v>6</v>
      </c>
      <c r="E50" s="62" t="s">
        <v>47</v>
      </c>
      <c r="F50" s="64">
        <v>54.58</v>
      </c>
      <c r="G50" s="46"/>
      <c r="H50" s="40"/>
      <c r="I50" s="41" t="s">
        <v>33</v>
      </c>
      <c r="J50" s="42">
        <f t="shared" si="4"/>
        <v>1</v>
      </c>
      <c r="K50" s="40" t="s">
        <v>34</v>
      </c>
      <c r="L50" s="40" t="s">
        <v>4</v>
      </c>
      <c r="M50" s="43"/>
      <c r="N50" s="52"/>
      <c r="O50" s="52"/>
      <c r="P50" s="53"/>
      <c r="Q50" s="52"/>
      <c r="R50" s="52"/>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5">
        <f t="shared" si="5"/>
        <v>327.48</v>
      </c>
      <c r="BB50" s="54">
        <f t="shared" si="6"/>
        <v>327.48</v>
      </c>
      <c r="BC50" s="59" t="str">
        <f t="shared" si="7"/>
        <v>INR  Three Hundred &amp; Twenty Seven  and Paise Forty Eight Only</v>
      </c>
      <c r="IA50" s="21">
        <v>5.16</v>
      </c>
      <c r="IB50" s="21" t="s">
        <v>105</v>
      </c>
      <c r="ID50" s="21">
        <v>6</v>
      </c>
      <c r="IE50" s="22" t="s">
        <v>47</v>
      </c>
      <c r="IF50" s="22"/>
      <c r="IG50" s="22"/>
      <c r="IH50" s="22"/>
      <c r="II50" s="22"/>
    </row>
    <row r="51" spans="1:243" s="21" customFormat="1" ht="51" customHeight="1">
      <c r="A51" s="60">
        <v>5.17</v>
      </c>
      <c r="B51" s="61" t="s">
        <v>106</v>
      </c>
      <c r="C51" s="34"/>
      <c r="D51" s="67"/>
      <c r="E51" s="67"/>
      <c r="F51" s="67"/>
      <c r="G51" s="67"/>
      <c r="H51" s="67"/>
      <c r="I51" s="67"/>
      <c r="J51" s="67"/>
      <c r="K51" s="67"/>
      <c r="L51" s="67"/>
      <c r="M51" s="67"/>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IA51" s="21">
        <v>5.17</v>
      </c>
      <c r="IB51" s="21" t="s">
        <v>106</v>
      </c>
      <c r="IE51" s="22"/>
      <c r="IF51" s="22"/>
      <c r="IG51" s="22"/>
      <c r="IH51" s="22"/>
      <c r="II51" s="22"/>
    </row>
    <row r="52" spans="1:243" s="21" customFormat="1" ht="31.5">
      <c r="A52" s="60">
        <v>5.18</v>
      </c>
      <c r="B52" s="61" t="s">
        <v>107</v>
      </c>
      <c r="C52" s="34"/>
      <c r="D52" s="34">
        <v>10</v>
      </c>
      <c r="E52" s="62" t="s">
        <v>44</v>
      </c>
      <c r="F52" s="64">
        <v>203.9</v>
      </c>
      <c r="G52" s="46"/>
      <c r="H52" s="40"/>
      <c r="I52" s="41" t="s">
        <v>33</v>
      </c>
      <c r="J52" s="42">
        <f t="shared" si="4"/>
        <v>1</v>
      </c>
      <c r="K52" s="40" t="s">
        <v>34</v>
      </c>
      <c r="L52" s="40" t="s">
        <v>4</v>
      </c>
      <c r="M52" s="43"/>
      <c r="N52" s="52"/>
      <c r="O52" s="52"/>
      <c r="P52" s="53"/>
      <c r="Q52" s="52"/>
      <c r="R52" s="52"/>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5">
        <f t="shared" si="5"/>
        <v>2039</v>
      </c>
      <c r="BB52" s="54">
        <f t="shared" si="6"/>
        <v>2039</v>
      </c>
      <c r="BC52" s="59" t="str">
        <f t="shared" si="7"/>
        <v>INR  Two Thousand  &amp;Thirty Nine  Only</v>
      </c>
      <c r="IA52" s="21">
        <v>5.18</v>
      </c>
      <c r="IB52" s="21" t="s">
        <v>107</v>
      </c>
      <c r="ID52" s="21">
        <v>10</v>
      </c>
      <c r="IE52" s="22" t="s">
        <v>44</v>
      </c>
      <c r="IF52" s="22"/>
      <c r="IG52" s="22"/>
      <c r="IH52" s="22"/>
      <c r="II52" s="22"/>
    </row>
    <row r="53" spans="1:243" s="21" customFormat="1" ht="33" customHeight="1">
      <c r="A53" s="60">
        <v>5.19</v>
      </c>
      <c r="B53" s="61" t="s">
        <v>108</v>
      </c>
      <c r="C53" s="34"/>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5.19</v>
      </c>
      <c r="IB53" s="21" t="s">
        <v>108</v>
      </c>
      <c r="IE53" s="22"/>
      <c r="IF53" s="22"/>
      <c r="IG53" s="22"/>
      <c r="IH53" s="22"/>
      <c r="II53" s="22"/>
    </row>
    <row r="54" spans="1:243" s="21" customFormat="1" ht="409.5">
      <c r="A54" s="60">
        <v>5.2</v>
      </c>
      <c r="B54" s="61" t="s">
        <v>109</v>
      </c>
      <c r="C54" s="34"/>
      <c r="D54" s="34">
        <v>3</v>
      </c>
      <c r="E54" s="62" t="s">
        <v>43</v>
      </c>
      <c r="F54" s="64">
        <v>1570.06</v>
      </c>
      <c r="G54" s="46"/>
      <c r="H54" s="40"/>
      <c r="I54" s="41" t="s">
        <v>33</v>
      </c>
      <c r="J54" s="42">
        <f t="shared" si="4"/>
        <v>1</v>
      </c>
      <c r="K54" s="40" t="s">
        <v>34</v>
      </c>
      <c r="L54" s="40" t="s">
        <v>4</v>
      </c>
      <c r="M54" s="43"/>
      <c r="N54" s="52"/>
      <c r="O54" s="52"/>
      <c r="P54" s="53"/>
      <c r="Q54" s="52"/>
      <c r="R54" s="52"/>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5">
        <f t="shared" si="5"/>
        <v>4710.18</v>
      </c>
      <c r="BB54" s="54">
        <f t="shared" si="6"/>
        <v>4710.18</v>
      </c>
      <c r="BC54" s="59" t="str">
        <f t="shared" si="7"/>
        <v>INR  Four Thousand Seven Hundred &amp; Ten  and Paise Eighteen Only</v>
      </c>
      <c r="IA54" s="21">
        <v>5.2</v>
      </c>
      <c r="IB54" s="21" t="s">
        <v>109</v>
      </c>
      <c r="ID54" s="21">
        <v>3</v>
      </c>
      <c r="IE54" s="22" t="s">
        <v>43</v>
      </c>
      <c r="IF54" s="22"/>
      <c r="IG54" s="22"/>
      <c r="IH54" s="22"/>
      <c r="II54" s="22"/>
    </row>
    <row r="55" spans="1:243" s="21" customFormat="1" ht="94.5" customHeight="1">
      <c r="A55" s="60">
        <v>5.21</v>
      </c>
      <c r="B55" s="61" t="s">
        <v>110</v>
      </c>
      <c r="C55" s="34"/>
      <c r="D55" s="34">
        <v>8</v>
      </c>
      <c r="E55" s="62" t="s">
        <v>209</v>
      </c>
      <c r="F55" s="64">
        <v>12.51</v>
      </c>
      <c r="G55" s="46"/>
      <c r="H55" s="40"/>
      <c r="I55" s="41" t="s">
        <v>33</v>
      </c>
      <c r="J55" s="42">
        <f t="shared" si="4"/>
        <v>1</v>
      </c>
      <c r="K55" s="40" t="s">
        <v>34</v>
      </c>
      <c r="L55" s="40" t="s">
        <v>4</v>
      </c>
      <c r="M55" s="43"/>
      <c r="N55" s="52"/>
      <c r="O55" s="52"/>
      <c r="P55" s="53"/>
      <c r="Q55" s="52"/>
      <c r="R55" s="52"/>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5">
        <f t="shared" si="5"/>
        <v>100.08</v>
      </c>
      <c r="BB55" s="54">
        <f t="shared" si="6"/>
        <v>100.08</v>
      </c>
      <c r="BC55" s="59" t="str">
        <f t="shared" si="7"/>
        <v>INR  One Hundred    and Paise Eight Only</v>
      </c>
      <c r="IA55" s="21">
        <v>5.21</v>
      </c>
      <c r="IB55" s="65" t="s">
        <v>110</v>
      </c>
      <c r="ID55" s="21">
        <v>8</v>
      </c>
      <c r="IE55" s="22" t="s">
        <v>209</v>
      </c>
      <c r="IF55" s="22"/>
      <c r="IG55" s="22"/>
      <c r="IH55" s="22"/>
      <c r="II55" s="22"/>
    </row>
    <row r="56" spans="1:243" s="21" customFormat="1" ht="17.25" customHeight="1">
      <c r="A56" s="60">
        <v>6</v>
      </c>
      <c r="B56" s="61" t="s">
        <v>111</v>
      </c>
      <c r="C56" s="34"/>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6</v>
      </c>
      <c r="IB56" s="21" t="s">
        <v>111</v>
      </c>
      <c r="IE56" s="22"/>
      <c r="IF56" s="22"/>
      <c r="IG56" s="22"/>
      <c r="IH56" s="22"/>
      <c r="II56" s="22"/>
    </row>
    <row r="57" spans="1:243" s="21" customFormat="1" ht="110.25">
      <c r="A57" s="60">
        <v>6.01</v>
      </c>
      <c r="B57" s="61" t="s">
        <v>112</v>
      </c>
      <c r="C57" s="34"/>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6.01</v>
      </c>
      <c r="IB57" s="21" t="s">
        <v>112</v>
      </c>
      <c r="IE57" s="22"/>
      <c r="IF57" s="22"/>
      <c r="IG57" s="22"/>
      <c r="IH57" s="22"/>
      <c r="II57" s="22"/>
    </row>
    <row r="58" spans="1:243" s="21" customFormat="1" ht="78.75">
      <c r="A58" s="60">
        <v>6.02</v>
      </c>
      <c r="B58" s="61" t="s">
        <v>113</v>
      </c>
      <c r="C58" s="34"/>
      <c r="D58" s="34">
        <v>70</v>
      </c>
      <c r="E58" s="62" t="s">
        <v>56</v>
      </c>
      <c r="F58" s="64">
        <v>100.53</v>
      </c>
      <c r="G58" s="46"/>
      <c r="H58" s="40"/>
      <c r="I58" s="41" t="s">
        <v>33</v>
      </c>
      <c r="J58" s="42">
        <f t="shared" si="4"/>
        <v>1</v>
      </c>
      <c r="K58" s="40" t="s">
        <v>34</v>
      </c>
      <c r="L58" s="40" t="s">
        <v>4</v>
      </c>
      <c r="M58" s="43"/>
      <c r="N58" s="52"/>
      <c r="O58" s="52"/>
      <c r="P58" s="53"/>
      <c r="Q58" s="52"/>
      <c r="R58" s="52"/>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5">
        <f t="shared" si="5"/>
        <v>7037.1</v>
      </c>
      <c r="BB58" s="54">
        <f t="shared" si="6"/>
        <v>7037.1</v>
      </c>
      <c r="BC58" s="59" t="str">
        <f t="shared" si="7"/>
        <v>INR  Seven Thousand  &amp;Thirty Seven  and Paise Ten Only</v>
      </c>
      <c r="IA58" s="21">
        <v>6.02</v>
      </c>
      <c r="IB58" s="21" t="s">
        <v>113</v>
      </c>
      <c r="ID58" s="21">
        <v>70</v>
      </c>
      <c r="IE58" s="22" t="s">
        <v>56</v>
      </c>
      <c r="IF58" s="22"/>
      <c r="IG58" s="22"/>
      <c r="IH58" s="22"/>
      <c r="II58" s="22"/>
    </row>
    <row r="59" spans="1:243" s="21" customFormat="1" ht="63">
      <c r="A59" s="60">
        <v>6.03</v>
      </c>
      <c r="B59" s="61" t="s">
        <v>114</v>
      </c>
      <c r="C59" s="34"/>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6.03</v>
      </c>
      <c r="IB59" s="21" t="s">
        <v>114</v>
      </c>
      <c r="IE59" s="22"/>
      <c r="IF59" s="22"/>
      <c r="IG59" s="22"/>
      <c r="IH59" s="22"/>
      <c r="II59" s="22"/>
    </row>
    <row r="60" spans="1:243" s="21" customFormat="1" ht="47.25">
      <c r="A60" s="60">
        <v>6.04</v>
      </c>
      <c r="B60" s="61" t="s">
        <v>115</v>
      </c>
      <c r="C60" s="34"/>
      <c r="D60" s="34">
        <v>1.1</v>
      </c>
      <c r="E60" s="62" t="s">
        <v>43</v>
      </c>
      <c r="F60" s="64">
        <v>851.86</v>
      </c>
      <c r="G60" s="46"/>
      <c r="H60" s="40"/>
      <c r="I60" s="41" t="s">
        <v>33</v>
      </c>
      <c r="J60" s="42">
        <f t="shared" si="4"/>
        <v>1</v>
      </c>
      <c r="K60" s="40" t="s">
        <v>34</v>
      </c>
      <c r="L60" s="40" t="s">
        <v>4</v>
      </c>
      <c r="M60" s="43"/>
      <c r="N60" s="52"/>
      <c r="O60" s="52"/>
      <c r="P60" s="53"/>
      <c r="Q60" s="52"/>
      <c r="R60" s="52"/>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5">
        <f t="shared" si="5"/>
        <v>937.05</v>
      </c>
      <c r="BB60" s="54">
        <f t="shared" si="6"/>
        <v>937.05</v>
      </c>
      <c r="BC60" s="59" t="str">
        <f t="shared" si="7"/>
        <v>INR  Nine Hundred &amp; Thirty Seven  and Paise Five Only</v>
      </c>
      <c r="IA60" s="21">
        <v>6.04</v>
      </c>
      <c r="IB60" s="21" t="s">
        <v>115</v>
      </c>
      <c r="ID60" s="21">
        <v>1.1</v>
      </c>
      <c r="IE60" s="22" t="s">
        <v>43</v>
      </c>
      <c r="IF60" s="22"/>
      <c r="IG60" s="22"/>
      <c r="IH60" s="22"/>
      <c r="II60" s="22"/>
    </row>
    <row r="61" spans="1:243" s="21" customFormat="1" ht="15.75">
      <c r="A61" s="60">
        <v>7</v>
      </c>
      <c r="B61" s="61" t="s">
        <v>116</v>
      </c>
      <c r="C61" s="34"/>
      <c r="D61" s="67"/>
      <c r="E61" s="67"/>
      <c r="F61" s="67"/>
      <c r="G61" s="67"/>
      <c r="H61" s="67"/>
      <c r="I61" s="67"/>
      <c r="J61" s="67"/>
      <c r="K61" s="67"/>
      <c r="L61" s="67"/>
      <c r="M61" s="67"/>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IA61" s="21">
        <v>7</v>
      </c>
      <c r="IB61" s="21" t="s">
        <v>116</v>
      </c>
      <c r="IE61" s="22"/>
      <c r="IF61" s="22"/>
      <c r="IG61" s="22"/>
      <c r="IH61" s="22"/>
      <c r="II61" s="22"/>
    </row>
    <row r="62" spans="1:243" s="21" customFormat="1" ht="204.75">
      <c r="A62" s="60">
        <v>7.01</v>
      </c>
      <c r="B62" s="61" t="s">
        <v>61</v>
      </c>
      <c r="C62" s="34"/>
      <c r="D62" s="34">
        <v>5.1</v>
      </c>
      <c r="E62" s="62" t="s">
        <v>43</v>
      </c>
      <c r="F62" s="64">
        <v>820.34</v>
      </c>
      <c r="G62" s="46"/>
      <c r="H62" s="40"/>
      <c r="I62" s="41" t="s">
        <v>33</v>
      </c>
      <c r="J62" s="42">
        <f t="shared" si="4"/>
        <v>1</v>
      </c>
      <c r="K62" s="40" t="s">
        <v>34</v>
      </c>
      <c r="L62" s="40" t="s">
        <v>4</v>
      </c>
      <c r="M62" s="43"/>
      <c r="N62" s="52"/>
      <c r="O62" s="52"/>
      <c r="P62" s="53"/>
      <c r="Q62" s="52"/>
      <c r="R62" s="52"/>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5">
        <f t="shared" si="5"/>
        <v>4183.73</v>
      </c>
      <c r="BB62" s="54">
        <f t="shared" si="6"/>
        <v>4183.73</v>
      </c>
      <c r="BC62" s="59" t="str">
        <f t="shared" si="7"/>
        <v>INR  Four Thousand One Hundred &amp; Eighty Three  and Paise Seventy Three Only</v>
      </c>
      <c r="IA62" s="21">
        <v>7.01</v>
      </c>
      <c r="IB62" s="21" t="s">
        <v>61</v>
      </c>
      <c r="ID62" s="21">
        <v>5.1</v>
      </c>
      <c r="IE62" s="22" t="s">
        <v>43</v>
      </c>
      <c r="IF62" s="22"/>
      <c r="IG62" s="22"/>
      <c r="IH62" s="22"/>
      <c r="II62" s="22"/>
    </row>
    <row r="63" spans="1:243" s="21" customFormat="1" ht="204.75">
      <c r="A63" s="60">
        <v>7.02</v>
      </c>
      <c r="B63" s="61" t="s">
        <v>117</v>
      </c>
      <c r="C63" s="34"/>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7.02</v>
      </c>
      <c r="IB63" s="21" t="s">
        <v>117</v>
      </c>
      <c r="IE63" s="22"/>
      <c r="IF63" s="22"/>
      <c r="IG63" s="22"/>
      <c r="IH63" s="22"/>
      <c r="II63" s="22"/>
    </row>
    <row r="64" spans="1:243" s="21" customFormat="1" ht="42.75">
      <c r="A64" s="60">
        <v>7.03</v>
      </c>
      <c r="B64" s="61" t="s">
        <v>62</v>
      </c>
      <c r="C64" s="34"/>
      <c r="D64" s="34">
        <v>4.5</v>
      </c>
      <c r="E64" s="62" t="s">
        <v>43</v>
      </c>
      <c r="F64" s="64">
        <v>1285.84</v>
      </c>
      <c r="G64" s="46"/>
      <c r="H64" s="40"/>
      <c r="I64" s="41" t="s">
        <v>33</v>
      </c>
      <c r="J64" s="42">
        <f t="shared" si="4"/>
        <v>1</v>
      </c>
      <c r="K64" s="40" t="s">
        <v>34</v>
      </c>
      <c r="L64" s="40" t="s">
        <v>4</v>
      </c>
      <c r="M64" s="43"/>
      <c r="N64" s="52"/>
      <c r="O64" s="52"/>
      <c r="P64" s="53"/>
      <c r="Q64" s="52"/>
      <c r="R64" s="52"/>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5">
        <f t="shared" si="5"/>
        <v>5786.28</v>
      </c>
      <c r="BB64" s="54">
        <f t="shared" si="6"/>
        <v>5786.28</v>
      </c>
      <c r="BC64" s="59" t="str">
        <f t="shared" si="7"/>
        <v>INR  Five Thousand Seven Hundred &amp; Eighty Six  and Paise Twenty Eight Only</v>
      </c>
      <c r="IA64" s="21">
        <v>7.03</v>
      </c>
      <c r="IB64" s="21" t="s">
        <v>62</v>
      </c>
      <c r="ID64" s="21">
        <v>4.5</v>
      </c>
      <c r="IE64" s="22" t="s">
        <v>43</v>
      </c>
      <c r="IF64" s="22"/>
      <c r="IG64" s="22"/>
      <c r="IH64" s="22"/>
      <c r="II64" s="22"/>
    </row>
    <row r="65" spans="1:243" s="21" customFormat="1" ht="204.75">
      <c r="A65" s="60">
        <v>7.04</v>
      </c>
      <c r="B65" s="61" t="s">
        <v>118</v>
      </c>
      <c r="C65" s="34"/>
      <c r="D65" s="67"/>
      <c r="E65" s="67"/>
      <c r="F65" s="67"/>
      <c r="G65" s="67"/>
      <c r="H65" s="67"/>
      <c r="I65" s="67"/>
      <c r="J65" s="67"/>
      <c r="K65" s="67"/>
      <c r="L65" s="67"/>
      <c r="M65" s="67"/>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IA65" s="21">
        <v>7.04</v>
      </c>
      <c r="IB65" s="21" t="s">
        <v>118</v>
      </c>
      <c r="IE65" s="22"/>
      <c r="IF65" s="22"/>
      <c r="IG65" s="22"/>
      <c r="IH65" s="22"/>
      <c r="II65" s="22"/>
    </row>
    <row r="66" spans="1:243" s="21" customFormat="1" ht="42.75">
      <c r="A66" s="60">
        <v>7.05</v>
      </c>
      <c r="B66" s="61" t="s">
        <v>62</v>
      </c>
      <c r="C66" s="34"/>
      <c r="D66" s="34">
        <v>36.5</v>
      </c>
      <c r="E66" s="62" t="s">
        <v>43</v>
      </c>
      <c r="F66" s="64">
        <v>1348.01</v>
      </c>
      <c r="G66" s="46"/>
      <c r="H66" s="40"/>
      <c r="I66" s="41" t="s">
        <v>33</v>
      </c>
      <c r="J66" s="42">
        <f t="shared" si="4"/>
        <v>1</v>
      </c>
      <c r="K66" s="40" t="s">
        <v>34</v>
      </c>
      <c r="L66" s="40" t="s">
        <v>4</v>
      </c>
      <c r="M66" s="43"/>
      <c r="N66" s="52"/>
      <c r="O66" s="52"/>
      <c r="P66" s="53"/>
      <c r="Q66" s="52"/>
      <c r="R66" s="52"/>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5">
        <f t="shared" si="5"/>
        <v>49202.37</v>
      </c>
      <c r="BB66" s="54">
        <f t="shared" si="6"/>
        <v>49202.37</v>
      </c>
      <c r="BC66" s="59" t="str">
        <f t="shared" si="7"/>
        <v>INR  Forty Nine Thousand Two Hundred &amp; Two  and Paise Thirty Seven Only</v>
      </c>
      <c r="IA66" s="21">
        <v>7.05</v>
      </c>
      <c r="IB66" s="21" t="s">
        <v>62</v>
      </c>
      <c r="ID66" s="21">
        <v>36.5</v>
      </c>
      <c r="IE66" s="22" t="s">
        <v>43</v>
      </c>
      <c r="IF66" s="22"/>
      <c r="IG66" s="22"/>
      <c r="IH66" s="22"/>
      <c r="II66" s="22"/>
    </row>
    <row r="67" spans="1:243" s="21" customFormat="1" ht="15.75">
      <c r="A67" s="60">
        <v>8</v>
      </c>
      <c r="B67" s="61" t="s">
        <v>119</v>
      </c>
      <c r="C67" s="34"/>
      <c r="D67" s="67"/>
      <c r="E67" s="67"/>
      <c r="F67" s="67"/>
      <c r="G67" s="67"/>
      <c r="H67" s="67"/>
      <c r="I67" s="67"/>
      <c r="J67" s="67"/>
      <c r="K67" s="67"/>
      <c r="L67" s="67"/>
      <c r="M67" s="67"/>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IA67" s="21">
        <v>8</v>
      </c>
      <c r="IB67" s="21" t="s">
        <v>119</v>
      </c>
      <c r="IE67" s="22"/>
      <c r="IF67" s="22"/>
      <c r="IG67" s="22"/>
      <c r="IH67" s="22"/>
      <c r="II67" s="22"/>
    </row>
    <row r="68" spans="1:243" s="21" customFormat="1" ht="15.75">
      <c r="A68" s="60">
        <v>8.01</v>
      </c>
      <c r="B68" s="61" t="s">
        <v>120</v>
      </c>
      <c r="C68" s="34"/>
      <c r="D68" s="67"/>
      <c r="E68" s="67"/>
      <c r="F68" s="67"/>
      <c r="G68" s="67"/>
      <c r="H68" s="67"/>
      <c r="I68" s="67"/>
      <c r="J68" s="67"/>
      <c r="K68" s="67"/>
      <c r="L68" s="67"/>
      <c r="M68" s="67"/>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IA68" s="21">
        <v>8.01</v>
      </c>
      <c r="IB68" s="21" t="s">
        <v>120</v>
      </c>
      <c r="IE68" s="22"/>
      <c r="IF68" s="22"/>
      <c r="IG68" s="22"/>
      <c r="IH68" s="22"/>
      <c r="II68" s="22"/>
    </row>
    <row r="69" spans="1:243" s="21" customFormat="1" ht="28.5">
      <c r="A69" s="60">
        <v>8.02</v>
      </c>
      <c r="B69" s="61" t="s">
        <v>48</v>
      </c>
      <c r="C69" s="34"/>
      <c r="D69" s="34">
        <v>10</v>
      </c>
      <c r="E69" s="62" t="s">
        <v>43</v>
      </c>
      <c r="F69" s="64">
        <v>258.09</v>
      </c>
      <c r="G69" s="46"/>
      <c r="H69" s="40"/>
      <c r="I69" s="41" t="s">
        <v>33</v>
      </c>
      <c r="J69" s="42">
        <f t="shared" si="4"/>
        <v>1</v>
      </c>
      <c r="K69" s="40" t="s">
        <v>34</v>
      </c>
      <c r="L69" s="40" t="s">
        <v>4</v>
      </c>
      <c r="M69" s="43"/>
      <c r="N69" s="52"/>
      <c r="O69" s="52"/>
      <c r="P69" s="53"/>
      <c r="Q69" s="52"/>
      <c r="R69" s="52"/>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5">
        <f t="shared" si="5"/>
        <v>2580.9</v>
      </c>
      <c r="BB69" s="54">
        <f t="shared" si="6"/>
        <v>2580.9</v>
      </c>
      <c r="BC69" s="59" t="str">
        <f t="shared" si="7"/>
        <v>INR  Two Thousand Five Hundred &amp; Eighty  and Paise Ninety Only</v>
      </c>
      <c r="IA69" s="21">
        <v>8.02</v>
      </c>
      <c r="IB69" s="21" t="s">
        <v>48</v>
      </c>
      <c r="ID69" s="21">
        <v>10</v>
      </c>
      <c r="IE69" s="22" t="s">
        <v>43</v>
      </c>
      <c r="IF69" s="22"/>
      <c r="IG69" s="22"/>
      <c r="IH69" s="22"/>
      <c r="II69" s="22"/>
    </row>
    <row r="70" spans="1:243" s="21" customFormat="1" ht="31.5">
      <c r="A70" s="60">
        <v>8.03</v>
      </c>
      <c r="B70" s="61" t="s">
        <v>121</v>
      </c>
      <c r="C70" s="34"/>
      <c r="D70" s="67"/>
      <c r="E70" s="67"/>
      <c r="F70" s="67"/>
      <c r="G70" s="67"/>
      <c r="H70" s="67"/>
      <c r="I70" s="67"/>
      <c r="J70" s="67"/>
      <c r="K70" s="67"/>
      <c r="L70" s="67"/>
      <c r="M70" s="67"/>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IA70" s="21">
        <v>8.03</v>
      </c>
      <c r="IB70" s="21" t="s">
        <v>121</v>
      </c>
      <c r="IE70" s="22"/>
      <c r="IF70" s="22"/>
      <c r="IG70" s="22"/>
      <c r="IH70" s="22"/>
      <c r="II70" s="22"/>
    </row>
    <row r="71" spans="1:243" s="21" customFormat="1" ht="42.75">
      <c r="A71" s="60">
        <v>8.04</v>
      </c>
      <c r="B71" s="61" t="s">
        <v>48</v>
      </c>
      <c r="C71" s="34"/>
      <c r="D71" s="34">
        <v>10</v>
      </c>
      <c r="E71" s="62" t="s">
        <v>43</v>
      </c>
      <c r="F71" s="64">
        <v>297.33</v>
      </c>
      <c r="G71" s="46"/>
      <c r="H71" s="40"/>
      <c r="I71" s="41" t="s">
        <v>33</v>
      </c>
      <c r="J71" s="42">
        <f t="shared" si="4"/>
        <v>1</v>
      </c>
      <c r="K71" s="40" t="s">
        <v>34</v>
      </c>
      <c r="L71" s="40" t="s">
        <v>4</v>
      </c>
      <c r="M71" s="43"/>
      <c r="N71" s="52"/>
      <c r="O71" s="52"/>
      <c r="P71" s="53"/>
      <c r="Q71" s="52"/>
      <c r="R71" s="52"/>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5">
        <f t="shared" si="5"/>
        <v>2973.3</v>
      </c>
      <c r="BB71" s="54">
        <f t="shared" si="6"/>
        <v>2973.3</v>
      </c>
      <c r="BC71" s="59" t="str">
        <f t="shared" si="7"/>
        <v>INR  Two Thousand Nine Hundred &amp; Seventy Three  and Paise Thirty Only</v>
      </c>
      <c r="IA71" s="21">
        <v>8.04</v>
      </c>
      <c r="IB71" s="21" t="s">
        <v>48</v>
      </c>
      <c r="ID71" s="21">
        <v>10</v>
      </c>
      <c r="IE71" s="22" t="s">
        <v>43</v>
      </c>
      <c r="IF71" s="22"/>
      <c r="IG71" s="22"/>
      <c r="IH71" s="22"/>
      <c r="II71" s="22"/>
    </row>
    <row r="72" spans="1:243" s="21" customFormat="1" ht="15.75">
      <c r="A72" s="60">
        <v>8.05</v>
      </c>
      <c r="B72" s="61" t="s">
        <v>122</v>
      </c>
      <c r="C72" s="34"/>
      <c r="D72" s="67"/>
      <c r="E72" s="67"/>
      <c r="F72" s="67"/>
      <c r="G72" s="67"/>
      <c r="H72" s="67"/>
      <c r="I72" s="67"/>
      <c r="J72" s="67"/>
      <c r="K72" s="67"/>
      <c r="L72" s="67"/>
      <c r="M72" s="67"/>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IA72" s="21">
        <v>8.05</v>
      </c>
      <c r="IB72" s="21" t="s">
        <v>122</v>
      </c>
      <c r="IE72" s="22"/>
      <c r="IF72" s="22"/>
      <c r="IG72" s="22"/>
      <c r="IH72" s="22"/>
      <c r="II72" s="22"/>
    </row>
    <row r="73" spans="1:243" s="21" customFormat="1" ht="42.75">
      <c r="A73" s="60">
        <v>8.06</v>
      </c>
      <c r="B73" s="61" t="s">
        <v>53</v>
      </c>
      <c r="C73" s="34"/>
      <c r="D73" s="34">
        <v>6</v>
      </c>
      <c r="E73" s="62" t="s">
        <v>43</v>
      </c>
      <c r="F73" s="64">
        <v>221.88</v>
      </c>
      <c r="G73" s="46"/>
      <c r="H73" s="40"/>
      <c r="I73" s="41" t="s">
        <v>33</v>
      </c>
      <c r="J73" s="42">
        <f t="shared" si="4"/>
        <v>1</v>
      </c>
      <c r="K73" s="40" t="s">
        <v>34</v>
      </c>
      <c r="L73" s="40" t="s">
        <v>4</v>
      </c>
      <c r="M73" s="43"/>
      <c r="N73" s="52"/>
      <c r="O73" s="52"/>
      <c r="P73" s="53"/>
      <c r="Q73" s="52"/>
      <c r="R73" s="52"/>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5">
        <f t="shared" si="5"/>
        <v>1331.28</v>
      </c>
      <c r="BB73" s="54">
        <f t="shared" si="6"/>
        <v>1331.28</v>
      </c>
      <c r="BC73" s="59" t="str">
        <f t="shared" si="7"/>
        <v>INR  One Thousand Three Hundred &amp; Thirty One  and Paise Twenty Eight Only</v>
      </c>
      <c r="IA73" s="21">
        <v>8.06</v>
      </c>
      <c r="IB73" s="21" t="s">
        <v>53</v>
      </c>
      <c r="ID73" s="21">
        <v>6</v>
      </c>
      <c r="IE73" s="22" t="s">
        <v>43</v>
      </c>
      <c r="IF73" s="22"/>
      <c r="IG73" s="22"/>
      <c r="IH73" s="22"/>
      <c r="II73" s="22"/>
    </row>
    <row r="74" spans="1:243" s="21" customFormat="1" ht="94.5">
      <c r="A74" s="60">
        <v>8.07</v>
      </c>
      <c r="B74" s="61" t="s">
        <v>123</v>
      </c>
      <c r="C74" s="34"/>
      <c r="D74" s="67"/>
      <c r="E74" s="67"/>
      <c r="F74" s="67"/>
      <c r="G74" s="67"/>
      <c r="H74" s="67"/>
      <c r="I74" s="67"/>
      <c r="J74" s="67"/>
      <c r="K74" s="67"/>
      <c r="L74" s="67"/>
      <c r="M74" s="67"/>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IA74" s="21">
        <v>8.07</v>
      </c>
      <c r="IB74" s="21" t="s">
        <v>123</v>
      </c>
      <c r="IE74" s="22"/>
      <c r="IF74" s="22"/>
      <c r="IG74" s="22"/>
      <c r="IH74" s="22"/>
      <c r="II74" s="22"/>
    </row>
    <row r="75" spans="1:243" s="21" customFormat="1" ht="42.75">
      <c r="A75" s="60">
        <v>8.08</v>
      </c>
      <c r="B75" s="61" t="s">
        <v>54</v>
      </c>
      <c r="C75" s="34"/>
      <c r="D75" s="34">
        <v>56</v>
      </c>
      <c r="E75" s="62" t="s">
        <v>43</v>
      </c>
      <c r="F75" s="64">
        <v>81.32</v>
      </c>
      <c r="G75" s="46"/>
      <c r="H75" s="40"/>
      <c r="I75" s="41" t="s">
        <v>33</v>
      </c>
      <c r="J75" s="42">
        <f t="shared" si="4"/>
        <v>1</v>
      </c>
      <c r="K75" s="40" t="s">
        <v>34</v>
      </c>
      <c r="L75" s="40" t="s">
        <v>4</v>
      </c>
      <c r="M75" s="43"/>
      <c r="N75" s="52"/>
      <c r="O75" s="52"/>
      <c r="P75" s="53"/>
      <c r="Q75" s="52"/>
      <c r="R75" s="52"/>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5">
        <f t="shared" si="5"/>
        <v>4553.92</v>
      </c>
      <c r="BB75" s="54">
        <f t="shared" si="6"/>
        <v>4553.92</v>
      </c>
      <c r="BC75" s="59" t="str">
        <f t="shared" si="7"/>
        <v>INR  Four Thousand Five Hundred &amp; Fifty Three  and Paise Ninety Two Only</v>
      </c>
      <c r="IA75" s="21">
        <v>8.08</v>
      </c>
      <c r="IB75" s="21" t="s">
        <v>54</v>
      </c>
      <c r="ID75" s="21">
        <v>56</v>
      </c>
      <c r="IE75" s="22" t="s">
        <v>43</v>
      </c>
      <c r="IF75" s="22"/>
      <c r="IG75" s="22"/>
      <c r="IH75" s="22"/>
      <c r="II75" s="22"/>
    </row>
    <row r="76" spans="1:243" s="21" customFormat="1" ht="47.25">
      <c r="A76" s="60">
        <v>8.09</v>
      </c>
      <c r="B76" s="61" t="s">
        <v>124</v>
      </c>
      <c r="C76" s="34"/>
      <c r="D76" s="67"/>
      <c r="E76" s="67"/>
      <c r="F76" s="67"/>
      <c r="G76" s="67"/>
      <c r="H76" s="67"/>
      <c r="I76" s="67"/>
      <c r="J76" s="67"/>
      <c r="K76" s="67"/>
      <c r="L76" s="67"/>
      <c r="M76" s="67"/>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IA76" s="21">
        <v>8.09</v>
      </c>
      <c r="IB76" s="21" t="s">
        <v>124</v>
      </c>
      <c r="IE76" s="22"/>
      <c r="IF76" s="22"/>
      <c r="IG76" s="22"/>
      <c r="IH76" s="22"/>
      <c r="II76" s="22"/>
    </row>
    <row r="77" spans="1:243" s="21" customFormat="1" ht="28.5">
      <c r="A77" s="63">
        <v>8.1</v>
      </c>
      <c r="B77" s="61" t="s">
        <v>54</v>
      </c>
      <c r="C77" s="34"/>
      <c r="D77" s="34">
        <v>1</v>
      </c>
      <c r="E77" s="62" t="s">
        <v>43</v>
      </c>
      <c r="F77" s="64">
        <v>115.26</v>
      </c>
      <c r="G77" s="46"/>
      <c r="H77" s="40"/>
      <c r="I77" s="41" t="s">
        <v>33</v>
      </c>
      <c r="J77" s="42">
        <f t="shared" si="4"/>
        <v>1</v>
      </c>
      <c r="K77" s="40" t="s">
        <v>34</v>
      </c>
      <c r="L77" s="40" t="s">
        <v>4</v>
      </c>
      <c r="M77" s="43"/>
      <c r="N77" s="52"/>
      <c r="O77" s="52"/>
      <c r="P77" s="53"/>
      <c r="Q77" s="52"/>
      <c r="R77" s="52"/>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55">
        <f t="shared" si="5"/>
        <v>115.26</v>
      </c>
      <c r="BB77" s="54">
        <f t="shared" si="6"/>
        <v>115.26</v>
      </c>
      <c r="BC77" s="59" t="str">
        <f t="shared" si="7"/>
        <v>INR  One Hundred &amp; Fifteen  and Paise Twenty Six Only</v>
      </c>
      <c r="IA77" s="21">
        <v>8.1</v>
      </c>
      <c r="IB77" s="21" t="s">
        <v>54</v>
      </c>
      <c r="ID77" s="21">
        <v>1</v>
      </c>
      <c r="IE77" s="22" t="s">
        <v>43</v>
      </c>
      <c r="IF77" s="22"/>
      <c r="IG77" s="22"/>
      <c r="IH77" s="22"/>
      <c r="II77" s="22"/>
    </row>
    <row r="78" spans="1:243" s="21" customFormat="1" ht="63">
      <c r="A78" s="60">
        <v>8.11</v>
      </c>
      <c r="B78" s="61" t="s">
        <v>125</v>
      </c>
      <c r="C78" s="34"/>
      <c r="D78" s="67"/>
      <c r="E78" s="67"/>
      <c r="F78" s="67"/>
      <c r="G78" s="67"/>
      <c r="H78" s="67"/>
      <c r="I78" s="67"/>
      <c r="J78" s="67"/>
      <c r="K78" s="67"/>
      <c r="L78" s="67"/>
      <c r="M78" s="67"/>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IA78" s="21">
        <v>8.11</v>
      </c>
      <c r="IB78" s="21" t="s">
        <v>125</v>
      </c>
      <c r="IE78" s="22"/>
      <c r="IF78" s="22"/>
      <c r="IG78" s="22"/>
      <c r="IH78" s="22"/>
      <c r="II78" s="22"/>
    </row>
    <row r="79" spans="1:243" s="21" customFormat="1" ht="63">
      <c r="A79" s="60">
        <v>8.12</v>
      </c>
      <c r="B79" s="61" t="s">
        <v>63</v>
      </c>
      <c r="C79" s="34"/>
      <c r="D79" s="34">
        <v>18</v>
      </c>
      <c r="E79" s="62" t="s">
        <v>43</v>
      </c>
      <c r="F79" s="64">
        <v>167.82</v>
      </c>
      <c r="G79" s="46"/>
      <c r="H79" s="40"/>
      <c r="I79" s="41" t="s">
        <v>33</v>
      </c>
      <c r="J79" s="42">
        <f t="shared" si="4"/>
        <v>1</v>
      </c>
      <c r="K79" s="40" t="s">
        <v>34</v>
      </c>
      <c r="L79" s="40" t="s">
        <v>4</v>
      </c>
      <c r="M79" s="43"/>
      <c r="N79" s="52"/>
      <c r="O79" s="52"/>
      <c r="P79" s="53"/>
      <c r="Q79" s="52"/>
      <c r="R79" s="52"/>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5">
        <f t="shared" si="5"/>
        <v>3020.76</v>
      </c>
      <c r="BB79" s="54">
        <f t="shared" si="6"/>
        <v>3020.76</v>
      </c>
      <c r="BC79" s="59" t="str">
        <f t="shared" si="7"/>
        <v>INR  Three Thousand  &amp;Twenty  and Paise Seventy Six Only</v>
      </c>
      <c r="IA79" s="21">
        <v>8.12</v>
      </c>
      <c r="IB79" s="21" t="s">
        <v>63</v>
      </c>
      <c r="ID79" s="21">
        <v>18</v>
      </c>
      <c r="IE79" s="22" t="s">
        <v>43</v>
      </c>
      <c r="IF79" s="22"/>
      <c r="IG79" s="22"/>
      <c r="IH79" s="22"/>
      <c r="II79" s="22"/>
    </row>
    <row r="80" spans="1:243" s="21" customFormat="1" ht="94.5">
      <c r="A80" s="60">
        <v>8.13</v>
      </c>
      <c r="B80" s="61" t="s">
        <v>64</v>
      </c>
      <c r="C80" s="34"/>
      <c r="D80" s="34">
        <v>56</v>
      </c>
      <c r="E80" s="62" t="s">
        <v>43</v>
      </c>
      <c r="F80" s="64">
        <v>108.59</v>
      </c>
      <c r="G80" s="46"/>
      <c r="H80" s="40"/>
      <c r="I80" s="41" t="s">
        <v>33</v>
      </c>
      <c r="J80" s="42">
        <f t="shared" si="4"/>
        <v>1</v>
      </c>
      <c r="K80" s="40" t="s">
        <v>34</v>
      </c>
      <c r="L80" s="40" t="s">
        <v>4</v>
      </c>
      <c r="M80" s="43"/>
      <c r="N80" s="52"/>
      <c r="O80" s="52"/>
      <c r="P80" s="53"/>
      <c r="Q80" s="52"/>
      <c r="R80" s="52"/>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5">
        <f t="shared" si="5"/>
        <v>6081.04</v>
      </c>
      <c r="BB80" s="54">
        <f t="shared" si="6"/>
        <v>6081.04</v>
      </c>
      <c r="BC80" s="59" t="str">
        <f t="shared" si="7"/>
        <v>INR  Six Thousand  &amp;Eighty One  and Paise Four Only</v>
      </c>
      <c r="IA80" s="21">
        <v>8.13</v>
      </c>
      <c r="IB80" s="21" t="s">
        <v>64</v>
      </c>
      <c r="ID80" s="21">
        <v>56</v>
      </c>
      <c r="IE80" s="22" t="s">
        <v>43</v>
      </c>
      <c r="IF80" s="22"/>
      <c r="IG80" s="22"/>
      <c r="IH80" s="22"/>
      <c r="II80" s="22"/>
    </row>
    <row r="81" spans="1:243" s="21" customFormat="1" ht="31.5">
      <c r="A81" s="60">
        <v>8.14</v>
      </c>
      <c r="B81" s="61" t="s">
        <v>126</v>
      </c>
      <c r="C81" s="34"/>
      <c r="D81" s="67"/>
      <c r="E81" s="67"/>
      <c r="F81" s="67"/>
      <c r="G81" s="67"/>
      <c r="H81" s="67"/>
      <c r="I81" s="67"/>
      <c r="J81" s="67"/>
      <c r="K81" s="67"/>
      <c r="L81" s="67"/>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IA81" s="21">
        <v>8.14</v>
      </c>
      <c r="IB81" s="21" t="s">
        <v>126</v>
      </c>
      <c r="IE81" s="22"/>
      <c r="IF81" s="22"/>
      <c r="IG81" s="22"/>
      <c r="IH81" s="22"/>
      <c r="II81" s="22"/>
    </row>
    <row r="82" spans="1:243" s="21" customFormat="1" ht="28.5">
      <c r="A82" s="60">
        <v>8.15</v>
      </c>
      <c r="B82" s="61" t="s">
        <v>127</v>
      </c>
      <c r="C82" s="34"/>
      <c r="D82" s="34">
        <v>41</v>
      </c>
      <c r="E82" s="62" t="s">
        <v>43</v>
      </c>
      <c r="F82" s="64">
        <v>16.66</v>
      </c>
      <c r="G82" s="46"/>
      <c r="H82" s="40"/>
      <c r="I82" s="41" t="s">
        <v>33</v>
      </c>
      <c r="J82" s="42">
        <f t="shared" si="4"/>
        <v>1</v>
      </c>
      <c r="K82" s="40" t="s">
        <v>34</v>
      </c>
      <c r="L82" s="40" t="s">
        <v>4</v>
      </c>
      <c r="M82" s="43"/>
      <c r="N82" s="52"/>
      <c r="O82" s="52"/>
      <c r="P82" s="53"/>
      <c r="Q82" s="52"/>
      <c r="R82" s="52"/>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5">
        <f t="shared" si="5"/>
        <v>683.06</v>
      </c>
      <c r="BB82" s="54">
        <f t="shared" si="6"/>
        <v>683.06</v>
      </c>
      <c r="BC82" s="59" t="str">
        <f t="shared" si="7"/>
        <v>INR  Six Hundred &amp; Eighty Three  and Paise Six Only</v>
      </c>
      <c r="IA82" s="21">
        <v>8.15</v>
      </c>
      <c r="IB82" s="21" t="s">
        <v>127</v>
      </c>
      <c r="ID82" s="21">
        <v>41</v>
      </c>
      <c r="IE82" s="22" t="s">
        <v>43</v>
      </c>
      <c r="IF82" s="22"/>
      <c r="IG82" s="22"/>
      <c r="IH82" s="22"/>
      <c r="II82" s="22"/>
    </row>
    <row r="83" spans="1:243" s="21" customFormat="1" ht="78.75">
      <c r="A83" s="60">
        <v>8.16</v>
      </c>
      <c r="B83" s="61" t="s">
        <v>128</v>
      </c>
      <c r="C83" s="34"/>
      <c r="D83" s="67"/>
      <c r="E83" s="67"/>
      <c r="F83" s="67"/>
      <c r="G83" s="67"/>
      <c r="H83" s="67"/>
      <c r="I83" s="67"/>
      <c r="J83" s="67"/>
      <c r="K83" s="67"/>
      <c r="L83" s="67"/>
      <c r="M83" s="67"/>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IA83" s="21">
        <v>8.16</v>
      </c>
      <c r="IB83" s="21" t="s">
        <v>128</v>
      </c>
      <c r="IE83" s="22"/>
      <c r="IF83" s="22"/>
      <c r="IG83" s="22"/>
      <c r="IH83" s="22"/>
      <c r="II83" s="22"/>
    </row>
    <row r="84" spans="1:243" s="21" customFormat="1" ht="30.75" customHeight="1">
      <c r="A84" s="60">
        <v>8.17</v>
      </c>
      <c r="B84" s="61" t="s">
        <v>65</v>
      </c>
      <c r="C84" s="34"/>
      <c r="D84" s="34">
        <v>120</v>
      </c>
      <c r="E84" s="62" t="s">
        <v>43</v>
      </c>
      <c r="F84" s="64">
        <v>49.8</v>
      </c>
      <c r="G84" s="46"/>
      <c r="H84" s="40"/>
      <c r="I84" s="41" t="s">
        <v>33</v>
      </c>
      <c r="J84" s="42">
        <f t="shared" si="4"/>
        <v>1</v>
      </c>
      <c r="K84" s="40" t="s">
        <v>34</v>
      </c>
      <c r="L84" s="40" t="s">
        <v>4</v>
      </c>
      <c r="M84" s="43"/>
      <c r="N84" s="52"/>
      <c r="O84" s="52"/>
      <c r="P84" s="53"/>
      <c r="Q84" s="52"/>
      <c r="R84" s="52"/>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5">
        <f t="shared" si="5"/>
        <v>5976</v>
      </c>
      <c r="BB84" s="54">
        <f t="shared" si="6"/>
        <v>5976</v>
      </c>
      <c r="BC84" s="59" t="str">
        <f t="shared" si="7"/>
        <v>INR  Five Thousand Nine Hundred &amp; Seventy Six  Only</v>
      </c>
      <c r="IA84" s="21">
        <v>8.17</v>
      </c>
      <c r="IB84" s="21" t="s">
        <v>65</v>
      </c>
      <c r="ID84" s="21">
        <v>120</v>
      </c>
      <c r="IE84" s="22" t="s">
        <v>43</v>
      </c>
      <c r="IF84" s="22"/>
      <c r="IG84" s="22"/>
      <c r="IH84" s="22"/>
      <c r="II84" s="22"/>
    </row>
    <row r="85" spans="1:243" s="21" customFormat="1" ht="94.5">
      <c r="A85" s="60">
        <v>8.18</v>
      </c>
      <c r="B85" s="61" t="s">
        <v>66</v>
      </c>
      <c r="C85" s="34"/>
      <c r="D85" s="34">
        <v>56</v>
      </c>
      <c r="E85" s="62" t="s">
        <v>43</v>
      </c>
      <c r="F85" s="64">
        <v>18.28</v>
      </c>
      <c r="G85" s="46"/>
      <c r="H85" s="40"/>
      <c r="I85" s="41" t="s">
        <v>33</v>
      </c>
      <c r="J85" s="42">
        <f t="shared" si="4"/>
        <v>1</v>
      </c>
      <c r="K85" s="40" t="s">
        <v>34</v>
      </c>
      <c r="L85" s="40" t="s">
        <v>4</v>
      </c>
      <c r="M85" s="43"/>
      <c r="N85" s="52"/>
      <c r="O85" s="52"/>
      <c r="P85" s="53"/>
      <c r="Q85" s="52"/>
      <c r="R85" s="52"/>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5">
        <f t="shared" si="5"/>
        <v>1023.68</v>
      </c>
      <c r="BB85" s="54">
        <f t="shared" si="6"/>
        <v>1023.68</v>
      </c>
      <c r="BC85" s="59" t="str">
        <f t="shared" si="7"/>
        <v>INR  One Thousand  &amp;Twenty Three  and Paise Sixty Eight Only</v>
      </c>
      <c r="IA85" s="21">
        <v>8.18</v>
      </c>
      <c r="IB85" s="21" t="s">
        <v>66</v>
      </c>
      <c r="ID85" s="21">
        <v>56</v>
      </c>
      <c r="IE85" s="22" t="s">
        <v>43</v>
      </c>
      <c r="IF85" s="22"/>
      <c r="IG85" s="22"/>
      <c r="IH85" s="22"/>
      <c r="II85" s="22"/>
    </row>
    <row r="86" spans="1:243" s="21" customFormat="1" ht="63">
      <c r="A86" s="60">
        <v>8.19</v>
      </c>
      <c r="B86" s="61" t="s">
        <v>125</v>
      </c>
      <c r="C86" s="34"/>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8.19</v>
      </c>
      <c r="IB86" s="21" t="s">
        <v>125</v>
      </c>
      <c r="IE86" s="22"/>
      <c r="IF86" s="22"/>
      <c r="IG86" s="22"/>
      <c r="IH86" s="22"/>
      <c r="II86" s="22"/>
    </row>
    <row r="87" spans="1:243" s="21" customFormat="1" ht="42.75">
      <c r="A87" s="63">
        <v>8.2</v>
      </c>
      <c r="B87" s="61" t="s">
        <v>67</v>
      </c>
      <c r="C87" s="34"/>
      <c r="D87" s="34">
        <v>44</v>
      </c>
      <c r="E87" s="62" t="s">
        <v>43</v>
      </c>
      <c r="F87" s="64">
        <v>75.89</v>
      </c>
      <c r="G87" s="46"/>
      <c r="H87" s="40"/>
      <c r="I87" s="41" t="s">
        <v>33</v>
      </c>
      <c r="J87" s="42">
        <f t="shared" si="4"/>
        <v>1</v>
      </c>
      <c r="K87" s="40" t="s">
        <v>34</v>
      </c>
      <c r="L87" s="40" t="s">
        <v>4</v>
      </c>
      <c r="M87" s="43"/>
      <c r="N87" s="52"/>
      <c r="O87" s="52"/>
      <c r="P87" s="53"/>
      <c r="Q87" s="52"/>
      <c r="R87" s="52"/>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5">
        <f t="shared" si="5"/>
        <v>3339.16</v>
      </c>
      <c r="BB87" s="54">
        <f t="shared" si="6"/>
        <v>3339.16</v>
      </c>
      <c r="BC87" s="59" t="str">
        <f t="shared" si="7"/>
        <v>INR  Three Thousand Three Hundred &amp; Thirty Nine  and Paise Sixteen Only</v>
      </c>
      <c r="IA87" s="21">
        <v>8.2</v>
      </c>
      <c r="IB87" s="21" t="s">
        <v>67</v>
      </c>
      <c r="ID87" s="21">
        <v>44</v>
      </c>
      <c r="IE87" s="22" t="s">
        <v>43</v>
      </c>
      <c r="IF87" s="22"/>
      <c r="IG87" s="22"/>
      <c r="IH87" s="22"/>
      <c r="II87" s="22"/>
    </row>
    <row r="88" spans="1:243" s="21" customFormat="1" ht="47.25">
      <c r="A88" s="60">
        <v>8.21</v>
      </c>
      <c r="B88" s="61" t="s">
        <v>129</v>
      </c>
      <c r="C88" s="34"/>
      <c r="D88" s="67"/>
      <c r="E88" s="67"/>
      <c r="F88" s="67"/>
      <c r="G88" s="67"/>
      <c r="H88" s="67"/>
      <c r="I88" s="67"/>
      <c r="J88" s="67"/>
      <c r="K88" s="67"/>
      <c r="L88" s="67"/>
      <c r="M88" s="67"/>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IA88" s="21">
        <v>8.21</v>
      </c>
      <c r="IB88" s="21" t="s">
        <v>129</v>
      </c>
      <c r="IE88" s="22"/>
      <c r="IF88" s="22"/>
      <c r="IG88" s="22"/>
      <c r="IH88" s="22"/>
      <c r="II88" s="22"/>
    </row>
    <row r="89" spans="1:243" s="21" customFormat="1" ht="47.25">
      <c r="A89" s="60">
        <v>8.22</v>
      </c>
      <c r="B89" s="61" t="s">
        <v>68</v>
      </c>
      <c r="C89" s="34"/>
      <c r="D89" s="34">
        <v>17</v>
      </c>
      <c r="E89" s="62" t="s">
        <v>43</v>
      </c>
      <c r="F89" s="64">
        <v>95.22</v>
      </c>
      <c r="G89" s="46"/>
      <c r="H89" s="40"/>
      <c r="I89" s="41" t="s">
        <v>33</v>
      </c>
      <c r="J89" s="42">
        <f>IF(I89="Less(-)",-1,1)</f>
        <v>1</v>
      </c>
      <c r="K89" s="40" t="s">
        <v>34</v>
      </c>
      <c r="L89" s="40" t="s">
        <v>4</v>
      </c>
      <c r="M89" s="43"/>
      <c r="N89" s="52"/>
      <c r="O89" s="52"/>
      <c r="P89" s="53"/>
      <c r="Q89" s="52"/>
      <c r="R89" s="52"/>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5">
        <f>total_amount_ba($B$2,$D$2,D89,F89,J89,K89,M89)</f>
        <v>1618.74</v>
      </c>
      <c r="BB89" s="54">
        <f>BA89+SUM(N89:AZ89)</f>
        <v>1618.74</v>
      </c>
      <c r="BC89" s="59" t="str">
        <f>SpellNumber(L89,BB89)</f>
        <v>INR  One Thousand Six Hundred &amp; Eighteen  and Paise Seventy Four Only</v>
      </c>
      <c r="IA89" s="21">
        <v>8.22</v>
      </c>
      <c r="IB89" s="21" t="s">
        <v>68</v>
      </c>
      <c r="ID89" s="21">
        <v>17</v>
      </c>
      <c r="IE89" s="22" t="s">
        <v>43</v>
      </c>
      <c r="IF89" s="22"/>
      <c r="IG89" s="22"/>
      <c r="IH89" s="22"/>
      <c r="II89" s="22"/>
    </row>
    <row r="90" spans="1:243" s="21" customFormat="1" ht="15.75">
      <c r="A90" s="60">
        <v>9</v>
      </c>
      <c r="B90" s="61" t="s">
        <v>130</v>
      </c>
      <c r="C90" s="34"/>
      <c r="D90" s="67"/>
      <c r="E90" s="67"/>
      <c r="F90" s="67"/>
      <c r="G90" s="67"/>
      <c r="H90" s="67"/>
      <c r="I90" s="67"/>
      <c r="J90" s="67"/>
      <c r="K90" s="67"/>
      <c r="L90" s="67"/>
      <c r="M90" s="67"/>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IA90" s="21">
        <v>9</v>
      </c>
      <c r="IB90" s="21" t="s">
        <v>130</v>
      </c>
      <c r="IE90" s="22"/>
      <c r="IF90" s="22"/>
      <c r="IG90" s="22"/>
      <c r="IH90" s="22"/>
      <c r="II90" s="22"/>
    </row>
    <row r="91" spans="1:243" s="21" customFormat="1" ht="111" customHeight="1">
      <c r="A91" s="60">
        <v>9.01</v>
      </c>
      <c r="B91" s="61" t="s">
        <v>131</v>
      </c>
      <c r="C91" s="34"/>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1">
        <v>9.01</v>
      </c>
      <c r="IB91" s="21" t="s">
        <v>131</v>
      </c>
      <c r="IE91" s="22"/>
      <c r="IF91" s="22"/>
      <c r="IG91" s="22"/>
      <c r="IH91" s="22"/>
      <c r="II91" s="22"/>
    </row>
    <row r="92" spans="1:243" s="21" customFormat="1" ht="42.75">
      <c r="A92" s="60">
        <v>9.02</v>
      </c>
      <c r="B92" s="61" t="s">
        <v>69</v>
      </c>
      <c r="C92" s="34"/>
      <c r="D92" s="34">
        <v>10</v>
      </c>
      <c r="E92" s="62" t="s">
        <v>43</v>
      </c>
      <c r="F92" s="64">
        <v>419.11</v>
      </c>
      <c r="G92" s="46"/>
      <c r="H92" s="40"/>
      <c r="I92" s="41" t="s">
        <v>33</v>
      </c>
      <c r="J92" s="42">
        <f>IF(I92="Less(-)",-1,1)</f>
        <v>1</v>
      </c>
      <c r="K92" s="40" t="s">
        <v>34</v>
      </c>
      <c r="L92" s="40" t="s">
        <v>4</v>
      </c>
      <c r="M92" s="43"/>
      <c r="N92" s="52"/>
      <c r="O92" s="52"/>
      <c r="P92" s="53"/>
      <c r="Q92" s="52"/>
      <c r="R92" s="52"/>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5">
        <f>total_amount_ba($B$2,$D$2,D92,F92,J92,K92,M92)</f>
        <v>4191.1</v>
      </c>
      <c r="BB92" s="54">
        <f>BA92+SUM(N92:AZ92)</f>
        <v>4191.1</v>
      </c>
      <c r="BC92" s="59" t="str">
        <f>SpellNumber(L92,BB92)</f>
        <v>INR  Four Thousand One Hundred &amp; Ninety One  and Paise Ten Only</v>
      </c>
      <c r="IA92" s="21">
        <v>9.02</v>
      </c>
      <c r="IB92" s="21" t="s">
        <v>69</v>
      </c>
      <c r="ID92" s="21">
        <v>10</v>
      </c>
      <c r="IE92" s="22" t="s">
        <v>43</v>
      </c>
      <c r="IF92" s="22"/>
      <c r="IG92" s="22"/>
      <c r="IH92" s="22"/>
      <c r="II92" s="22"/>
    </row>
    <row r="93" spans="1:243" s="21" customFormat="1" ht="63">
      <c r="A93" s="60">
        <v>9.03</v>
      </c>
      <c r="B93" s="61" t="s">
        <v>132</v>
      </c>
      <c r="C93" s="34"/>
      <c r="D93" s="34">
        <v>36.5</v>
      </c>
      <c r="E93" s="62" t="s">
        <v>43</v>
      </c>
      <c r="F93" s="64">
        <v>2.5</v>
      </c>
      <c r="G93" s="46"/>
      <c r="H93" s="40"/>
      <c r="I93" s="41" t="s">
        <v>33</v>
      </c>
      <c r="J93" s="42">
        <f>IF(I93="Less(-)",-1,1)</f>
        <v>1</v>
      </c>
      <c r="K93" s="40" t="s">
        <v>34</v>
      </c>
      <c r="L93" s="40" t="s">
        <v>4</v>
      </c>
      <c r="M93" s="43"/>
      <c r="N93" s="52"/>
      <c r="O93" s="52"/>
      <c r="P93" s="53"/>
      <c r="Q93" s="52"/>
      <c r="R93" s="52"/>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5">
        <f>total_amount_ba($B$2,$D$2,D93,F93,J93,K93,M93)</f>
        <v>91.25</v>
      </c>
      <c r="BB93" s="54">
        <f>BA93+SUM(N93:AZ93)</f>
        <v>91.25</v>
      </c>
      <c r="BC93" s="59" t="str">
        <f>SpellNumber(L93,BB93)</f>
        <v>INR  Ninety One and Paise Twenty Five Only</v>
      </c>
      <c r="IA93" s="21">
        <v>9.03</v>
      </c>
      <c r="IB93" s="21" t="s">
        <v>132</v>
      </c>
      <c r="ID93" s="21">
        <v>36.5</v>
      </c>
      <c r="IE93" s="22" t="s">
        <v>43</v>
      </c>
      <c r="IF93" s="22"/>
      <c r="IG93" s="22"/>
      <c r="IH93" s="22"/>
      <c r="II93" s="22"/>
    </row>
    <row r="94" spans="1:243" s="21" customFormat="1" ht="15.75">
      <c r="A94" s="60">
        <v>9.04</v>
      </c>
      <c r="B94" s="61" t="s">
        <v>133</v>
      </c>
      <c r="C94" s="34"/>
      <c r="D94" s="67"/>
      <c r="E94" s="67"/>
      <c r="F94" s="67"/>
      <c r="G94" s="67"/>
      <c r="H94" s="67"/>
      <c r="I94" s="67"/>
      <c r="J94" s="67"/>
      <c r="K94" s="67"/>
      <c r="L94" s="67"/>
      <c r="M94" s="67"/>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IA94" s="21">
        <v>9.04</v>
      </c>
      <c r="IB94" s="21" t="s">
        <v>133</v>
      </c>
      <c r="IE94" s="22"/>
      <c r="IF94" s="22"/>
      <c r="IG94" s="22"/>
      <c r="IH94" s="22"/>
      <c r="II94" s="22"/>
    </row>
    <row r="95" spans="1:243" s="21" customFormat="1" ht="78.75">
      <c r="A95" s="60">
        <v>9.05</v>
      </c>
      <c r="B95" s="61" t="s">
        <v>134</v>
      </c>
      <c r="C95" s="34"/>
      <c r="D95" s="67"/>
      <c r="E95" s="67"/>
      <c r="F95" s="67"/>
      <c r="G95" s="67"/>
      <c r="H95" s="67"/>
      <c r="I95" s="67"/>
      <c r="J95" s="67"/>
      <c r="K95" s="67"/>
      <c r="L95" s="67"/>
      <c r="M95" s="67"/>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IA95" s="21">
        <v>9.05</v>
      </c>
      <c r="IB95" s="21" t="s">
        <v>134</v>
      </c>
      <c r="IE95" s="22"/>
      <c r="IF95" s="22"/>
      <c r="IG95" s="22"/>
      <c r="IH95" s="22"/>
      <c r="II95" s="22"/>
    </row>
    <row r="96" spans="1:243" s="21" customFormat="1" ht="31.5">
      <c r="A96" s="60">
        <v>9.06</v>
      </c>
      <c r="B96" s="61" t="s">
        <v>55</v>
      </c>
      <c r="C96" s="34"/>
      <c r="D96" s="34">
        <v>0.2</v>
      </c>
      <c r="E96" s="62" t="s">
        <v>46</v>
      </c>
      <c r="F96" s="64">
        <v>1759.84</v>
      </c>
      <c r="G96" s="46"/>
      <c r="H96" s="40"/>
      <c r="I96" s="41" t="s">
        <v>33</v>
      </c>
      <c r="J96" s="42">
        <f>IF(I96="Less(-)",-1,1)</f>
        <v>1</v>
      </c>
      <c r="K96" s="40" t="s">
        <v>34</v>
      </c>
      <c r="L96" s="40" t="s">
        <v>4</v>
      </c>
      <c r="M96" s="43"/>
      <c r="N96" s="52"/>
      <c r="O96" s="52"/>
      <c r="P96" s="53"/>
      <c r="Q96" s="52"/>
      <c r="R96" s="52"/>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5">
        <f>total_amount_ba($B$2,$D$2,D96,F96,J96,K96,M96)</f>
        <v>351.97</v>
      </c>
      <c r="BB96" s="54">
        <f>BA96+SUM(N96:AZ96)</f>
        <v>351.97</v>
      </c>
      <c r="BC96" s="59" t="str">
        <f>SpellNumber(L96,BB96)</f>
        <v>INR  Three Hundred &amp; Fifty One  and Paise Ninety Seven Only</v>
      </c>
      <c r="IA96" s="21">
        <v>9.06</v>
      </c>
      <c r="IB96" s="21" t="s">
        <v>55</v>
      </c>
      <c r="ID96" s="21">
        <v>0.2</v>
      </c>
      <c r="IE96" s="22" t="s">
        <v>46</v>
      </c>
      <c r="IF96" s="22"/>
      <c r="IG96" s="22"/>
      <c r="IH96" s="22"/>
      <c r="II96" s="22"/>
    </row>
    <row r="97" spans="1:243" s="21" customFormat="1" ht="42.75">
      <c r="A97" s="60">
        <v>9.07</v>
      </c>
      <c r="B97" s="61" t="s">
        <v>135</v>
      </c>
      <c r="C97" s="34"/>
      <c r="D97" s="34">
        <v>1.7</v>
      </c>
      <c r="E97" s="62" t="s">
        <v>46</v>
      </c>
      <c r="F97" s="64">
        <v>1086.89</v>
      </c>
      <c r="G97" s="46"/>
      <c r="H97" s="40"/>
      <c r="I97" s="41" t="s">
        <v>33</v>
      </c>
      <c r="J97" s="42">
        <f>IF(I97="Less(-)",-1,1)</f>
        <v>1</v>
      </c>
      <c r="K97" s="40" t="s">
        <v>34</v>
      </c>
      <c r="L97" s="40" t="s">
        <v>4</v>
      </c>
      <c r="M97" s="43"/>
      <c r="N97" s="52"/>
      <c r="O97" s="52"/>
      <c r="P97" s="53"/>
      <c r="Q97" s="52"/>
      <c r="R97" s="52"/>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5">
        <f>total_amount_ba($B$2,$D$2,D97,F97,J97,K97,M97)</f>
        <v>1847.71</v>
      </c>
      <c r="BB97" s="54">
        <f>BA97+SUM(N97:AZ97)</f>
        <v>1847.71</v>
      </c>
      <c r="BC97" s="59" t="str">
        <f>SpellNumber(L97,BB97)</f>
        <v>INR  One Thousand Eight Hundred &amp; Forty Seven  and Paise Seventy One Only</v>
      </c>
      <c r="IA97" s="21">
        <v>9.07</v>
      </c>
      <c r="IB97" s="21" t="s">
        <v>135</v>
      </c>
      <c r="ID97" s="21">
        <v>1.7</v>
      </c>
      <c r="IE97" s="22" t="s">
        <v>46</v>
      </c>
      <c r="IF97" s="22"/>
      <c r="IG97" s="22"/>
      <c r="IH97" s="22"/>
      <c r="II97" s="22"/>
    </row>
    <row r="98" spans="1:243" s="21" customFormat="1" ht="94.5">
      <c r="A98" s="60">
        <v>9.08</v>
      </c>
      <c r="B98" s="61" t="s">
        <v>136</v>
      </c>
      <c r="C98" s="34"/>
      <c r="D98" s="34">
        <v>0.2</v>
      </c>
      <c r="E98" s="62" t="s">
        <v>46</v>
      </c>
      <c r="F98" s="64">
        <v>2567.38</v>
      </c>
      <c r="G98" s="46"/>
      <c r="H98" s="40"/>
      <c r="I98" s="41" t="s">
        <v>33</v>
      </c>
      <c r="J98" s="42">
        <f>IF(I98="Less(-)",-1,1)</f>
        <v>1</v>
      </c>
      <c r="K98" s="40" t="s">
        <v>34</v>
      </c>
      <c r="L98" s="40" t="s">
        <v>4</v>
      </c>
      <c r="M98" s="43"/>
      <c r="N98" s="52"/>
      <c r="O98" s="52"/>
      <c r="P98" s="53"/>
      <c r="Q98" s="52"/>
      <c r="R98" s="52"/>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5">
        <f>total_amount_ba($B$2,$D$2,D98,F98,J98,K98,M98)</f>
        <v>513.48</v>
      </c>
      <c r="BB98" s="54">
        <f>BA98+SUM(N98:AZ98)</f>
        <v>513.48</v>
      </c>
      <c r="BC98" s="59" t="str">
        <f>SpellNumber(L98,BB98)</f>
        <v>INR  Five Hundred &amp; Thirteen  and Paise Forty Eight Only</v>
      </c>
      <c r="IA98" s="21">
        <v>9.08</v>
      </c>
      <c r="IB98" s="21" t="s">
        <v>136</v>
      </c>
      <c r="ID98" s="21">
        <v>0.2</v>
      </c>
      <c r="IE98" s="22" t="s">
        <v>46</v>
      </c>
      <c r="IF98" s="22"/>
      <c r="IG98" s="22"/>
      <c r="IH98" s="22"/>
      <c r="II98" s="22"/>
    </row>
    <row r="99" spans="1:243" s="21" customFormat="1" ht="94.5">
      <c r="A99" s="60">
        <v>9.09</v>
      </c>
      <c r="B99" s="61" t="s">
        <v>137</v>
      </c>
      <c r="C99" s="34"/>
      <c r="D99" s="67"/>
      <c r="E99" s="67"/>
      <c r="F99" s="67"/>
      <c r="G99" s="67"/>
      <c r="H99" s="67"/>
      <c r="I99" s="67"/>
      <c r="J99" s="67"/>
      <c r="K99" s="67"/>
      <c r="L99" s="67"/>
      <c r="M99" s="67"/>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IA99" s="21">
        <v>9.09</v>
      </c>
      <c r="IB99" s="21" t="s">
        <v>137</v>
      </c>
      <c r="IE99" s="22"/>
      <c r="IF99" s="22"/>
      <c r="IG99" s="22"/>
      <c r="IH99" s="22"/>
      <c r="II99" s="22"/>
    </row>
    <row r="100" spans="1:243" s="21" customFormat="1" ht="28.5">
      <c r="A100" s="63">
        <v>9.1</v>
      </c>
      <c r="B100" s="61" t="s">
        <v>138</v>
      </c>
      <c r="C100" s="34"/>
      <c r="D100" s="34">
        <v>1.2</v>
      </c>
      <c r="E100" s="62" t="s">
        <v>46</v>
      </c>
      <c r="F100" s="64">
        <v>509.56</v>
      </c>
      <c r="G100" s="46"/>
      <c r="H100" s="40"/>
      <c r="I100" s="41" t="s">
        <v>33</v>
      </c>
      <c r="J100" s="42">
        <f>IF(I100="Less(-)",-1,1)</f>
        <v>1</v>
      </c>
      <c r="K100" s="40" t="s">
        <v>34</v>
      </c>
      <c r="L100" s="40" t="s">
        <v>4</v>
      </c>
      <c r="M100" s="43"/>
      <c r="N100" s="52"/>
      <c r="O100" s="52"/>
      <c r="P100" s="53"/>
      <c r="Q100" s="52"/>
      <c r="R100" s="52"/>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5">
        <f>total_amount_ba($B$2,$D$2,D100,F100,J100,K100,M100)</f>
        <v>611.47</v>
      </c>
      <c r="BB100" s="54">
        <f>BA100+SUM(N100:AZ100)</f>
        <v>611.47</v>
      </c>
      <c r="BC100" s="59" t="str">
        <f>SpellNumber(L100,BB100)</f>
        <v>INR  Six Hundred &amp; Eleven  and Paise Forty Seven Only</v>
      </c>
      <c r="IA100" s="21">
        <v>9.1</v>
      </c>
      <c r="IB100" s="21" t="s">
        <v>138</v>
      </c>
      <c r="ID100" s="21">
        <v>1.2</v>
      </c>
      <c r="IE100" s="22" t="s">
        <v>46</v>
      </c>
      <c r="IF100" s="22"/>
      <c r="IG100" s="22"/>
      <c r="IH100" s="22"/>
      <c r="II100" s="22"/>
    </row>
    <row r="101" spans="1:243" s="21" customFormat="1" ht="78.75">
      <c r="A101" s="60">
        <v>9.11</v>
      </c>
      <c r="B101" s="61" t="s">
        <v>139</v>
      </c>
      <c r="C101" s="34"/>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9.11</v>
      </c>
      <c r="IB101" s="21" t="s">
        <v>139</v>
      </c>
      <c r="IE101" s="22"/>
      <c r="IF101" s="22"/>
      <c r="IG101" s="22"/>
      <c r="IH101" s="22"/>
      <c r="II101" s="22"/>
    </row>
    <row r="102" spans="1:243" s="21" customFormat="1" ht="42.75">
      <c r="A102" s="60">
        <v>9.12</v>
      </c>
      <c r="B102" s="61" t="s">
        <v>70</v>
      </c>
      <c r="C102" s="34"/>
      <c r="D102" s="34">
        <v>8</v>
      </c>
      <c r="E102" s="62" t="s">
        <v>47</v>
      </c>
      <c r="F102" s="64">
        <v>265.41</v>
      </c>
      <c r="G102" s="46"/>
      <c r="H102" s="40"/>
      <c r="I102" s="41" t="s">
        <v>33</v>
      </c>
      <c r="J102" s="42">
        <f>IF(I102="Less(-)",-1,1)</f>
        <v>1</v>
      </c>
      <c r="K102" s="40" t="s">
        <v>34</v>
      </c>
      <c r="L102" s="40" t="s">
        <v>4</v>
      </c>
      <c r="M102" s="43"/>
      <c r="N102" s="52"/>
      <c r="O102" s="52"/>
      <c r="P102" s="53"/>
      <c r="Q102" s="52"/>
      <c r="R102" s="52"/>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5">
        <f>total_amount_ba($B$2,$D$2,D102,F102,J102,K102,M102)</f>
        <v>2123.28</v>
      </c>
      <c r="BB102" s="54">
        <f>BA102+SUM(N102:AZ102)</f>
        <v>2123.28</v>
      </c>
      <c r="BC102" s="59" t="str">
        <f>SpellNumber(L102,BB102)</f>
        <v>INR  Two Thousand One Hundred &amp; Twenty Three  and Paise Twenty Eight Only</v>
      </c>
      <c r="IA102" s="21">
        <v>9.12</v>
      </c>
      <c r="IB102" s="21" t="s">
        <v>70</v>
      </c>
      <c r="ID102" s="21">
        <v>8</v>
      </c>
      <c r="IE102" s="22" t="s">
        <v>47</v>
      </c>
      <c r="IF102" s="22"/>
      <c r="IG102" s="22"/>
      <c r="IH102" s="22"/>
      <c r="II102" s="22"/>
    </row>
    <row r="103" spans="1:243" s="21" customFormat="1" ht="78.75">
      <c r="A103" s="60">
        <v>9.13</v>
      </c>
      <c r="B103" s="61" t="s">
        <v>71</v>
      </c>
      <c r="C103" s="34"/>
      <c r="D103" s="34">
        <v>26</v>
      </c>
      <c r="E103" s="62" t="s">
        <v>43</v>
      </c>
      <c r="F103" s="64">
        <v>39.5</v>
      </c>
      <c r="G103" s="46"/>
      <c r="H103" s="40"/>
      <c r="I103" s="41" t="s">
        <v>33</v>
      </c>
      <c r="J103" s="42">
        <f>IF(I103="Less(-)",-1,1)</f>
        <v>1</v>
      </c>
      <c r="K103" s="40" t="s">
        <v>34</v>
      </c>
      <c r="L103" s="40" t="s">
        <v>4</v>
      </c>
      <c r="M103" s="43"/>
      <c r="N103" s="52"/>
      <c r="O103" s="52"/>
      <c r="P103" s="53"/>
      <c r="Q103" s="52"/>
      <c r="R103" s="52"/>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5">
        <f>total_amount_ba($B$2,$D$2,D103,F103,J103,K103,M103)</f>
        <v>1027</v>
      </c>
      <c r="BB103" s="54">
        <f>BA103+SUM(N103:AZ103)</f>
        <v>1027</v>
      </c>
      <c r="BC103" s="59" t="str">
        <f>SpellNumber(L103,BB103)</f>
        <v>INR  One Thousand  &amp;Twenty Seven  Only</v>
      </c>
      <c r="IA103" s="21">
        <v>9.13</v>
      </c>
      <c r="IB103" s="21" t="s">
        <v>71</v>
      </c>
      <c r="ID103" s="21">
        <v>26</v>
      </c>
      <c r="IE103" s="22" t="s">
        <v>43</v>
      </c>
      <c r="IF103" s="22"/>
      <c r="IG103" s="22"/>
      <c r="IH103" s="22"/>
      <c r="II103" s="22"/>
    </row>
    <row r="104" spans="1:243" s="21" customFormat="1" ht="141.75">
      <c r="A104" s="60">
        <v>9.14</v>
      </c>
      <c r="B104" s="61" t="s">
        <v>72</v>
      </c>
      <c r="C104" s="34"/>
      <c r="D104" s="34">
        <v>3</v>
      </c>
      <c r="E104" s="62" t="s">
        <v>46</v>
      </c>
      <c r="F104" s="64">
        <v>192.33</v>
      </c>
      <c r="G104" s="46"/>
      <c r="H104" s="40"/>
      <c r="I104" s="41" t="s">
        <v>33</v>
      </c>
      <c r="J104" s="42">
        <f>IF(I104="Less(-)",-1,1)</f>
        <v>1</v>
      </c>
      <c r="K104" s="40" t="s">
        <v>34</v>
      </c>
      <c r="L104" s="40" t="s">
        <v>4</v>
      </c>
      <c r="M104" s="43"/>
      <c r="N104" s="52"/>
      <c r="O104" s="52"/>
      <c r="P104" s="53"/>
      <c r="Q104" s="52"/>
      <c r="R104" s="52"/>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5">
        <f>total_amount_ba($B$2,$D$2,D104,F104,J104,K104,M104)</f>
        <v>576.99</v>
      </c>
      <c r="BB104" s="54">
        <f>BA104+SUM(N104:AZ104)</f>
        <v>576.99</v>
      </c>
      <c r="BC104" s="59" t="str">
        <f>SpellNumber(L104,BB104)</f>
        <v>INR  Five Hundred &amp; Seventy Six  and Paise Ninety Nine Only</v>
      </c>
      <c r="IA104" s="21">
        <v>9.14</v>
      </c>
      <c r="IB104" s="21" t="s">
        <v>72</v>
      </c>
      <c r="ID104" s="21">
        <v>3</v>
      </c>
      <c r="IE104" s="22" t="s">
        <v>46</v>
      </c>
      <c r="IF104" s="22"/>
      <c r="IG104" s="22"/>
      <c r="IH104" s="22"/>
      <c r="II104" s="22"/>
    </row>
    <row r="105" spans="1:243" s="21" customFormat="1" ht="15.75">
      <c r="A105" s="60">
        <v>10</v>
      </c>
      <c r="B105" s="61" t="s">
        <v>140</v>
      </c>
      <c r="C105" s="34"/>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10</v>
      </c>
      <c r="IB105" s="21" t="s">
        <v>140</v>
      </c>
      <c r="IE105" s="22"/>
      <c r="IF105" s="22"/>
      <c r="IG105" s="22"/>
      <c r="IH105" s="22"/>
      <c r="II105" s="22"/>
    </row>
    <row r="106" spans="1:243" s="21" customFormat="1" ht="173.25">
      <c r="A106" s="60">
        <v>10.01</v>
      </c>
      <c r="B106" s="61" t="s">
        <v>141</v>
      </c>
      <c r="C106" s="34"/>
      <c r="D106" s="67"/>
      <c r="E106" s="67"/>
      <c r="F106" s="67"/>
      <c r="G106" s="67"/>
      <c r="H106" s="67"/>
      <c r="I106" s="67"/>
      <c r="J106" s="67"/>
      <c r="K106" s="67"/>
      <c r="L106" s="67"/>
      <c r="M106" s="67"/>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IA106" s="21">
        <v>10.01</v>
      </c>
      <c r="IB106" s="21" t="s">
        <v>141</v>
      </c>
      <c r="IE106" s="22"/>
      <c r="IF106" s="22"/>
      <c r="IG106" s="22"/>
      <c r="IH106" s="22"/>
      <c r="II106" s="22"/>
    </row>
    <row r="107" spans="1:243" s="21" customFormat="1" ht="47.25">
      <c r="A107" s="60">
        <v>10.02</v>
      </c>
      <c r="B107" s="61" t="s">
        <v>142</v>
      </c>
      <c r="C107" s="34"/>
      <c r="D107" s="34">
        <v>1</v>
      </c>
      <c r="E107" s="62" t="s">
        <v>47</v>
      </c>
      <c r="F107" s="64">
        <v>5069.14</v>
      </c>
      <c r="G107" s="46"/>
      <c r="H107" s="40"/>
      <c r="I107" s="41" t="s">
        <v>33</v>
      </c>
      <c r="J107" s="42">
        <f>IF(I107="Less(-)",-1,1)</f>
        <v>1</v>
      </c>
      <c r="K107" s="40" t="s">
        <v>34</v>
      </c>
      <c r="L107" s="40" t="s">
        <v>4</v>
      </c>
      <c r="M107" s="43"/>
      <c r="N107" s="52"/>
      <c r="O107" s="52"/>
      <c r="P107" s="53"/>
      <c r="Q107" s="52"/>
      <c r="R107" s="52"/>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5">
        <f>total_amount_ba($B$2,$D$2,D107,F107,J107,K107,M107)</f>
        <v>5069.14</v>
      </c>
      <c r="BB107" s="54">
        <f>BA107+SUM(N107:AZ107)</f>
        <v>5069.14</v>
      </c>
      <c r="BC107" s="59" t="str">
        <f>SpellNumber(L107,BB107)</f>
        <v>INR  Five Thousand  &amp;Sixty Nine  and Paise Fourteen Only</v>
      </c>
      <c r="IA107" s="21">
        <v>10.02</v>
      </c>
      <c r="IB107" s="21" t="s">
        <v>142</v>
      </c>
      <c r="ID107" s="21">
        <v>1</v>
      </c>
      <c r="IE107" s="22" t="s">
        <v>47</v>
      </c>
      <c r="IF107" s="22"/>
      <c r="IG107" s="22"/>
      <c r="IH107" s="22"/>
      <c r="II107" s="22"/>
    </row>
    <row r="108" spans="1:243" s="21" customFormat="1" ht="110.25">
      <c r="A108" s="60">
        <v>10.03</v>
      </c>
      <c r="B108" s="61" t="s">
        <v>143</v>
      </c>
      <c r="C108" s="34"/>
      <c r="D108" s="67"/>
      <c r="E108" s="67"/>
      <c r="F108" s="67"/>
      <c r="G108" s="67"/>
      <c r="H108" s="67"/>
      <c r="I108" s="67"/>
      <c r="J108" s="67"/>
      <c r="K108" s="67"/>
      <c r="L108" s="67"/>
      <c r="M108" s="67"/>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IA108" s="21">
        <v>10.03</v>
      </c>
      <c r="IB108" s="21" t="s">
        <v>143</v>
      </c>
      <c r="IE108" s="22"/>
      <c r="IF108" s="22"/>
      <c r="IG108" s="22"/>
      <c r="IH108" s="22"/>
      <c r="II108" s="22"/>
    </row>
    <row r="109" spans="1:243" s="21" customFormat="1" ht="47.25">
      <c r="A109" s="60">
        <v>10.04</v>
      </c>
      <c r="B109" s="61" t="s">
        <v>144</v>
      </c>
      <c r="C109" s="34"/>
      <c r="D109" s="34">
        <v>1</v>
      </c>
      <c r="E109" s="62" t="s">
        <v>47</v>
      </c>
      <c r="F109" s="64">
        <v>2394.96</v>
      </c>
      <c r="G109" s="46"/>
      <c r="H109" s="40"/>
      <c r="I109" s="41" t="s">
        <v>33</v>
      </c>
      <c r="J109" s="42">
        <f>IF(I109="Less(-)",-1,1)</f>
        <v>1</v>
      </c>
      <c r="K109" s="40" t="s">
        <v>34</v>
      </c>
      <c r="L109" s="40" t="s">
        <v>4</v>
      </c>
      <c r="M109" s="43"/>
      <c r="N109" s="52"/>
      <c r="O109" s="52"/>
      <c r="P109" s="53"/>
      <c r="Q109" s="52"/>
      <c r="R109" s="52"/>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5">
        <f>total_amount_ba($B$2,$D$2,D109,F109,J109,K109,M109)</f>
        <v>2394.96</v>
      </c>
      <c r="BB109" s="54">
        <f>BA109+SUM(N109:AZ109)</f>
        <v>2394.96</v>
      </c>
      <c r="BC109" s="59" t="str">
        <f>SpellNumber(L109,BB109)</f>
        <v>INR  Two Thousand Three Hundred &amp; Ninety Four  and Paise Ninety Six Only</v>
      </c>
      <c r="IA109" s="21">
        <v>10.04</v>
      </c>
      <c r="IB109" s="21" t="s">
        <v>144</v>
      </c>
      <c r="ID109" s="21">
        <v>1</v>
      </c>
      <c r="IE109" s="22" t="s">
        <v>47</v>
      </c>
      <c r="IF109" s="22"/>
      <c r="IG109" s="22"/>
      <c r="IH109" s="22"/>
      <c r="II109" s="22"/>
    </row>
    <row r="110" spans="1:243" s="21" customFormat="1" ht="110.25">
      <c r="A110" s="60">
        <v>10.05</v>
      </c>
      <c r="B110" s="61" t="s">
        <v>145</v>
      </c>
      <c r="C110" s="34"/>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10.05</v>
      </c>
      <c r="IB110" s="21" t="s">
        <v>145</v>
      </c>
      <c r="IE110" s="22"/>
      <c r="IF110" s="22"/>
      <c r="IG110" s="22"/>
      <c r="IH110" s="22"/>
      <c r="II110" s="22"/>
    </row>
    <row r="111" spans="1:243" s="21" customFormat="1" ht="15.75">
      <c r="A111" s="60">
        <v>10.06</v>
      </c>
      <c r="B111" s="61" t="s">
        <v>146</v>
      </c>
      <c r="C111" s="34"/>
      <c r="D111" s="67"/>
      <c r="E111" s="67"/>
      <c r="F111" s="67"/>
      <c r="G111" s="67"/>
      <c r="H111" s="67"/>
      <c r="I111" s="67"/>
      <c r="J111" s="67"/>
      <c r="K111" s="67"/>
      <c r="L111" s="67"/>
      <c r="M111" s="67"/>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IA111" s="21">
        <v>10.06</v>
      </c>
      <c r="IB111" s="21" t="s">
        <v>146</v>
      </c>
      <c r="IE111" s="22"/>
      <c r="IF111" s="22"/>
      <c r="IG111" s="22"/>
      <c r="IH111" s="22"/>
      <c r="II111" s="22"/>
    </row>
    <row r="112" spans="1:243" s="21" customFormat="1" ht="42.75">
      <c r="A112" s="60">
        <v>10.07</v>
      </c>
      <c r="B112" s="61" t="s">
        <v>147</v>
      </c>
      <c r="C112" s="34"/>
      <c r="D112" s="34">
        <v>1</v>
      </c>
      <c r="E112" s="62" t="s">
        <v>47</v>
      </c>
      <c r="F112" s="64">
        <v>5268.26</v>
      </c>
      <c r="G112" s="46"/>
      <c r="H112" s="40"/>
      <c r="I112" s="41" t="s">
        <v>33</v>
      </c>
      <c r="J112" s="42">
        <f>IF(I112="Less(-)",-1,1)</f>
        <v>1</v>
      </c>
      <c r="K112" s="40" t="s">
        <v>34</v>
      </c>
      <c r="L112" s="40" t="s">
        <v>4</v>
      </c>
      <c r="M112" s="43"/>
      <c r="N112" s="52"/>
      <c r="O112" s="52"/>
      <c r="P112" s="53"/>
      <c r="Q112" s="52"/>
      <c r="R112" s="52"/>
      <c r="S112" s="53"/>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55">
        <f>total_amount_ba($B$2,$D$2,D112,F112,J112,K112,M112)</f>
        <v>5268.26</v>
      </c>
      <c r="BB112" s="54">
        <f>BA112+SUM(N112:AZ112)</f>
        <v>5268.26</v>
      </c>
      <c r="BC112" s="59" t="str">
        <f>SpellNumber(L112,BB112)</f>
        <v>INR  Five Thousand Two Hundred &amp; Sixty Eight  and Paise Twenty Six Only</v>
      </c>
      <c r="IA112" s="21">
        <v>10.07</v>
      </c>
      <c r="IB112" s="21" t="s">
        <v>147</v>
      </c>
      <c r="ID112" s="21">
        <v>1</v>
      </c>
      <c r="IE112" s="22" t="s">
        <v>47</v>
      </c>
      <c r="IF112" s="22"/>
      <c r="IG112" s="22"/>
      <c r="IH112" s="22"/>
      <c r="II112" s="22"/>
    </row>
    <row r="113" spans="1:243" s="21" customFormat="1" ht="47.25">
      <c r="A113" s="60">
        <v>10.08</v>
      </c>
      <c r="B113" s="61" t="s">
        <v>148</v>
      </c>
      <c r="C113" s="34"/>
      <c r="D113" s="67"/>
      <c r="E113" s="67"/>
      <c r="F113" s="67"/>
      <c r="G113" s="67"/>
      <c r="H113" s="67"/>
      <c r="I113" s="67"/>
      <c r="J113" s="67"/>
      <c r="K113" s="67"/>
      <c r="L113" s="67"/>
      <c r="M113" s="67"/>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IA113" s="21">
        <v>10.08</v>
      </c>
      <c r="IB113" s="21" t="s">
        <v>148</v>
      </c>
      <c r="IE113" s="22"/>
      <c r="IF113" s="22"/>
      <c r="IG113" s="22"/>
      <c r="IH113" s="22"/>
      <c r="II113" s="22"/>
    </row>
    <row r="114" spans="1:243" s="21" customFormat="1" ht="15.75">
      <c r="A114" s="60">
        <v>10.09</v>
      </c>
      <c r="B114" s="61" t="s">
        <v>149</v>
      </c>
      <c r="C114" s="34"/>
      <c r="D114" s="67"/>
      <c r="E114" s="67"/>
      <c r="F114" s="67"/>
      <c r="G114" s="67"/>
      <c r="H114" s="67"/>
      <c r="I114" s="67"/>
      <c r="J114" s="67"/>
      <c r="K114" s="67"/>
      <c r="L114" s="67"/>
      <c r="M114" s="67"/>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IA114" s="21">
        <v>10.09</v>
      </c>
      <c r="IB114" s="21" t="s">
        <v>149</v>
      </c>
      <c r="IE114" s="22"/>
      <c r="IF114" s="22"/>
      <c r="IG114" s="22"/>
      <c r="IH114" s="22"/>
      <c r="II114" s="22"/>
    </row>
    <row r="115" spans="1:243" s="21" customFormat="1" ht="28.5">
      <c r="A115" s="63">
        <v>10.1</v>
      </c>
      <c r="B115" s="61" t="s">
        <v>150</v>
      </c>
      <c r="C115" s="34"/>
      <c r="D115" s="34">
        <v>2</v>
      </c>
      <c r="E115" s="62" t="s">
        <v>47</v>
      </c>
      <c r="F115" s="64">
        <v>91.49</v>
      </c>
      <c r="G115" s="46"/>
      <c r="H115" s="40"/>
      <c r="I115" s="41" t="s">
        <v>33</v>
      </c>
      <c r="J115" s="42">
        <f>IF(I115="Less(-)",-1,1)</f>
        <v>1</v>
      </c>
      <c r="K115" s="40" t="s">
        <v>34</v>
      </c>
      <c r="L115" s="40" t="s">
        <v>4</v>
      </c>
      <c r="M115" s="43"/>
      <c r="N115" s="52"/>
      <c r="O115" s="52"/>
      <c r="P115" s="53"/>
      <c r="Q115" s="52"/>
      <c r="R115" s="52"/>
      <c r="S115" s="53"/>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55">
        <f>total_amount_ba($B$2,$D$2,D115,F115,J115,K115,M115)</f>
        <v>182.98</v>
      </c>
      <c r="BB115" s="54">
        <f>BA115+SUM(N115:AZ115)</f>
        <v>182.98</v>
      </c>
      <c r="BC115" s="59" t="str">
        <f>SpellNumber(L115,BB115)</f>
        <v>INR  One Hundred &amp; Eighty Two  and Paise Ninety Eight Only</v>
      </c>
      <c r="IA115" s="21">
        <v>10.1</v>
      </c>
      <c r="IB115" s="21" t="s">
        <v>150</v>
      </c>
      <c r="ID115" s="21">
        <v>2</v>
      </c>
      <c r="IE115" s="22" t="s">
        <v>47</v>
      </c>
      <c r="IF115" s="22"/>
      <c r="IG115" s="22"/>
      <c r="IH115" s="22"/>
      <c r="II115" s="22"/>
    </row>
    <row r="116" spans="1:243" s="21" customFormat="1" ht="94.5">
      <c r="A116" s="60">
        <v>10.11</v>
      </c>
      <c r="B116" s="61" t="s">
        <v>151</v>
      </c>
      <c r="C116" s="34"/>
      <c r="D116" s="34">
        <v>1</v>
      </c>
      <c r="E116" s="62" t="s">
        <v>47</v>
      </c>
      <c r="F116" s="64">
        <v>1237.31</v>
      </c>
      <c r="G116" s="46"/>
      <c r="H116" s="40"/>
      <c r="I116" s="41" t="s">
        <v>33</v>
      </c>
      <c r="J116" s="42">
        <f>IF(I116="Less(-)",-1,1)</f>
        <v>1</v>
      </c>
      <c r="K116" s="40" t="s">
        <v>34</v>
      </c>
      <c r="L116" s="40" t="s">
        <v>4</v>
      </c>
      <c r="M116" s="43"/>
      <c r="N116" s="52"/>
      <c r="O116" s="52"/>
      <c r="P116" s="53"/>
      <c r="Q116" s="52"/>
      <c r="R116" s="52"/>
      <c r="S116" s="53"/>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55">
        <f>total_amount_ba($B$2,$D$2,D116,F116,J116,K116,M116)</f>
        <v>1237.31</v>
      </c>
      <c r="BB116" s="54">
        <f>BA116+SUM(N116:AZ116)</f>
        <v>1237.31</v>
      </c>
      <c r="BC116" s="59" t="str">
        <f>SpellNumber(L116,BB116)</f>
        <v>INR  One Thousand Two Hundred &amp; Thirty Seven  and Paise Thirty One Only</v>
      </c>
      <c r="IA116" s="21">
        <v>10.11</v>
      </c>
      <c r="IB116" s="21" t="s">
        <v>151</v>
      </c>
      <c r="ID116" s="21">
        <v>1</v>
      </c>
      <c r="IE116" s="22" t="s">
        <v>47</v>
      </c>
      <c r="IF116" s="22"/>
      <c r="IG116" s="22"/>
      <c r="IH116" s="22"/>
      <c r="II116" s="22"/>
    </row>
    <row r="117" spans="1:243" s="21" customFormat="1" ht="31.5">
      <c r="A117" s="60">
        <v>10.12</v>
      </c>
      <c r="B117" s="61" t="s">
        <v>152</v>
      </c>
      <c r="C117" s="34"/>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10.12</v>
      </c>
      <c r="IB117" s="21" t="s">
        <v>152</v>
      </c>
      <c r="IE117" s="22"/>
      <c r="IF117" s="22"/>
      <c r="IG117" s="22"/>
      <c r="IH117" s="22"/>
      <c r="II117" s="22"/>
    </row>
    <row r="118" spans="1:243" s="21" customFormat="1" ht="15.75">
      <c r="A118" s="63">
        <v>10.13</v>
      </c>
      <c r="B118" s="61" t="s">
        <v>153</v>
      </c>
      <c r="C118" s="34"/>
      <c r="D118" s="67"/>
      <c r="E118" s="67"/>
      <c r="F118" s="67"/>
      <c r="G118" s="67"/>
      <c r="H118" s="67"/>
      <c r="I118" s="67"/>
      <c r="J118" s="67"/>
      <c r="K118" s="67"/>
      <c r="L118" s="67"/>
      <c r="M118" s="67"/>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IA118" s="21">
        <v>10.13</v>
      </c>
      <c r="IB118" s="21" t="s">
        <v>153</v>
      </c>
      <c r="IE118" s="22"/>
      <c r="IF118" s="22"/>
      <c r="IG118" s="22"/>
      <c r="IH118" s="22"/>
      <c r="II118" s="22"/>
    </row>
    <row r="119" spans="1:243" s="21" customFormat="1" ht="33" customHeight="1">
      <c r="A119" s="60">
        <v>10.14</v>
      </c>
      <c r="B119" s="61" t="s">
        <v>154</v>
      </c>
      <c r="C119" s="34"/>
      <c r="D119" s="34">
        <v>16</v>
      </c>
      <c r="E119" s="62" t="s">
        <v>44</v>
      </c>
      <c r="F119" s="64">
        <v>892.63</v>
      </c>
      <c r="G119" s="46"/>
      <c r="H119" s="40"/>
      <c r="I119" s="41" t="s">
        <v>33</v>
      </c>
      <c r="J119" s="42">
        <f>IF(I119="Less(-)",-1,1)</f>
        <v>1</v>
      </c>
      <c r="K119" s="40" t="s">
        <v>34</v>
      </c>
      <c r="L119" s="40" t="s">
        <v>4</v>
      </c>
      <c r="M119" s="43"/>
      <c r="N119" s="52"/>
      <c r="O119" s="52"/>
      <c r="P119" s="53"/>
      <c r="Q119" s="52"/>
      <c r="R119" s="52"/>
      <c r="S119" s="53"/>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55">
        <f>total_amount_ba($B$2,$D$2,D119,F119,J119,K119,M119)</f>
        <v>14282.08</v>
      </c>
      <c r="BB119" s="54">
        <f>BA119+SUM(N119:AZ119)</f>
        <v>14282.08</v>
      </c>
      <c r="BC119" s="59" t="str">
        <f>SpellNumber(L119,BB119)</f>
        <v>INR  Fourteen Thousand Two Hundred &amp; Eighty Two  and Paise Eight Only</v>
      </c>
      <c r="IA119" s="21">
        <v>10.14</v>
      </c>
      <c r="IB119" s="21" t="s">
        <v>154</v>
      </c>
      <c r="ID119" s="21">
        <v>16</v>
      </c>
      <c r="IE119" s="22" t="s">
        <v>44</v>
      </c>
      <c r="IF119" s="22"/>
      <c r="IG119" s="22"/>
      <c r="IH119" s="22"/>
      <c r="II119" s="22"/>
    </row>
    <row r="120" spans="1:243" s="21" customFormat="1" ht="15.75">
      <c r="A120" s="60">
        <v>10.15</v>
      </c>
      <c r="B120" s="61" t="s">
        <v>155</v>
      </c>
      <c r="C120" s="34"/>
      <c r="D120" s="67"/>
      <c r="E120" s="67"/>
      <c r="F120" s="67"/>
      <c r="G120" s="67"/>
      <c r="H120" s="67"/>
      <c r="I120" s="67"/>
      <c r="J120" s="67"/>
      <c r="K120" s="67"/>
      <c r="L120" s="67"/>
      <c r="M120" s="67"/>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IA120" s="21">
        <v>10.15</v>
      </c>
      <c r="IB120" s="21" t="s">
        <v>155</v>
      </c>
      <c r="IE120" s="22"/>
      <c r="IF120" s="22"/>
      <c r="IG120" s="22"/>
      <c r="IH120" s="22"/>
      <c r="II120" s="22"/>
    </row>
    <row r="121" spans="1:243" s="21" customFormat="1" ht="42.75">
      <c r="A121" s="63">
        <v>10.16</v>
      </c>
      <c r="B121" s="61" t="s">
        <v>154</v>
      </c>
      <c r="C121" s="34"/>
      <c r="D121" s="34">
        <v>1.5</v>
      </c>
      <c r="E121" s="62" t="s">
        <v>44</v>
      </c>
      <c r="F121" s="64">
        <v>816.79</v>
      </c>
      <c r="G121" s="46"/>
      <c r="H121" s="40"/>
      <c r="I121" s="41" t="s">
        <v>33</v>
      </c>
      <c r="J121" s="42">
        <f>IF(I121="Less(-)",-1,1)</f>
        <v>1</v>
      </c>
      <c r="K121" s="40" t="s">
        <v>34</v>
      </c>
      <c r="L121" s="40" t="s">
        <v>4</v>
      </c>
      <c r="M121" s="43"/>
      <c r="N121" s="52"/>
      <c r="O121" s="52"/>
      <c r="P121" s="53"/>
      <c r="Q121" s="52"/>
      <c r="R121" s="52"/>
      <c r="S121" s="53"/>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55">
        <f>total_amount_ba($B$2,$D$2,D121,F121,J121,K121,M121)</f>
        <v>1225.19</v>
      </c>
      <c r="BB121" s="54">
        <f>BA121+SUM(N121:AZ121)</f>
        <v>1225.19</v>
      </c>
      <c r="BC121" s="59" t="str">
        <f>SpellNumber(L121,BB121)</f>
        <v>INR  One Thousand Two Hundred &amp; Twenty Five  and Paise Nineteen Only</v>
      </c>
      <c r="IA121" s="21">
        <v>10.16</v>
      </c>
      <c r="IB121" s="21" t="s">
        <v>154</v>
      </c>
      <c r="ID121" s="21">
        <v>1.5</v>
      </c>
      <c r="IE121" s="22" t="s">
        <v>44</v>
      </c>
      <c r="IF121" s="22"/>
      <c r="IG121" s="22"/>
      <c r="IH121" s="22"/>
      <c r="II121" s="22"/>
    </row>
    <row r="122" spans="1:243" s="21" customFormat="1" ht="31.5">
      <c r="A122" s="60">
        <v>10.17</v>
      </c>
      <c r="B122" s="61" t="s">
        <v>156</v>
      </c>
      <c r="C122" s="34"/>
      <c r="D122" s="67"/>
      <c r="E122" s="67"/>
      <c r="F122" s="67"/>
      <c r="G122" s="67"/>
      <c r="H122" s="67"/>
      <c r="I122" s="67"/>
      <c r="J122" s="67"/>
      <c r="K122" s="67"/>
      <c r="L122" s="67"/>
      <c r="M122" s="67"/>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IA122" s="21">
        <v>10.17</v>
      </c>
      <c r="IB122" s="21" t="s">
        <v>156</v>
      </c>
      <c r="IE122" s="22"/>
      <c r="IF122" s="22"/>
      <c r="IG122" s="22"/>
      <c r="IH122" s="22"/>
      <c r="II122" s="22"/>
    </row>
    <row r="123" spans="1:243" s="21" customFormat="1" ht="15.75">
      <c r="A123" s="60">
        <v>10.18</v>
      </c>
      <c r="B123" s="61" t="s">
        <v>153</v>
      </c>
      <c r="C123" s="34"/>
      <c r="D123" s="67"/>
      <c r="E123" s="67"/>
      <c r="F123" s="67"/>
      <c r="G123" s="67"/>
      <c r="H123" s="67"/>
      <c r="I123" s="67"/>
      <c r="J123" s="67"/>
      <c r="K123" s="67"/>
      <c r="L123" s="67"/>
      <c r="M123" s="67"/>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IA123" s="21">
        <v>10.18</v>
      </c>
      <c r="IB123" s="21" t="s">
        <v>153</v>
      </c>
      <c r="IE123" s="22"/>
      <c r="IF123" s="22"/>
      <c r="IG123" s="22"/>
      <c r="IH123" s="22"/>
      <c r="II123" s="22"/>
    </row>
    <row r="124" spans="1:243" s="21" customFormat="1" ht="28.5">
      <c r="A124" s="63">
        <v>10.19</v>
      </c>
      <c r="B124" s="61" t="s">
        <v>157</v>
      </c>
      <c r="C124" s="34"/>
      <c r="D124" s="34">
        <v>2</v>
      </c>
      <c r="E124" s="62" t="s">
        <v>47</v>
      </c>
      <c r="F124" s="64">
        <v>362.08</v>
      </c>
      <c r="G124" s="46"/>
      <c r="H124" s="40"/>
      <c r="I124" s="41" t="s">
        <v>33</v>
      </c>
      <c r="J124" s="42">
        <f>IF(I124="Less(-)",-1,1)</f>
        <v>1</v>
      </c>
      <c r="K124" s="40" t="s">
        <v>34</v>
      </c>
      <c r="L124" s="40" t="s">
        <v>4</v>
      </c>
      <c r="M124" s="43"/>
      <c r="N124" s="52"/>
      <c r="O124" s="52"/>
      <c r="P124" s="53"/>
      <c r="Q124" s="52"/>
      <c r="R124" s="52"/>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55">
        <f>total_amount_ba($B$2,$D$2,D124,F124,J124,K124,M124)</f>
        <v>724.16</v>
      </c>
      <c r="BB124" s="54">
        <f>BA124+SUM(N124:AZ124)</f>
        <v>724.16</v>
      </c>
      <c r="BC124" s="59" t="str">
        <f>SpellNumber(L124,BB124)</f>
        <v>INR  Seven Hundred &amp; Twenty Four  and Paise Sixteen Only</v>
      </c>
      <c r="IA124" s="21">
        <v>10.19</v>
      </c>
      <c r="IB124" s="21" t="s">
        <v>157</v>
      </c>
      <c r="ID124" s="21">
        <v>2</v>
      </c>
      <c r="IE124" s="22" t="s">
        <v>47</v>
      </c>
      <c r="IF124" s="22"/>
      <c r="IG124" s="22"/>
      <c r="IH124" s="22"/>
      <c r="II124" s="22"/>
    </row>
    <row r="125" spans="1:243" s="21" customFormat="1" ht="63">
      <c r="A125" s="60">
        <v>10.2</v>
      </c>
      <c r="B125" s="61" t="s">
        <v>158</v>
      </c>
      <c r="C125" s="34"/>
      <c r="D125" s="67"/>
      <c r="E125" s="67"/>
      <c r="F125" s="67"/>
      <c r="G125" s="67"/>
      <c r="H125" s="67"/>
      <c r="I125" s="67"/>
      <c r="J125" s="67"/>
      <c r="K125" s="67"/>
      <c r="L125" s="67"/>
      <c r="M125" s="67"/>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IA125" s="21">
        <v>10.2</v>
      </c>
      <c r="IB125" s="21" t="s">
        <v>158</v>
      </c>
      <c r="IE125" s="22"/>
      <c r="IF125" s="22"/>
      <c r="IG125" s="22"/>
      <c r="IH125" s="22"/>
      <c r="II125" s="22"/>
    </row>
    <row r="126" spans="1:243" s="21" customFormat="1" ht="15.75">
      <c r="A126" s="60">
        <v>10.21</v>
      </c>
      <c r="B126" s="61" t="s">
        <v>159</v>
      </c>
      <c r="C126" s="34"/>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10.21</v>
      </c>
      <c r="IB126" s="21" t="s">
        <v>159</v>
      </c>
      <c r="IE126" s="22"/>
      <c r="IF126" s="22"/>
      <c r="IG126" s="22"/>
      <c r="IH126" s="22"/>
      <c r="II126" s="22"/>
    </row>
    <row r="127" spans="1:243" s="21" customFormat="1" ht="42.75">
      <c r="A127" s="63">
        <v>10.22</v>
      </c>
      <c r="B127" s="61" t="s">
        <v>157</v>
      </c>
      <c r="C127" s="34"/>
      <c r="D127" s="34">
        <v>2</v>
      </c>
      <c r="E127" s="62" t="s">
        <v>47</v>
      </c>
      <c r="F127" s="64">
        <v>588.51</v>
      </c>
      <c r="G127" s="46"/>
      <c r="H127" s="40"/>
      <c r="I127" s="41" t="s">
        <v>33</v>
      </c>
      <c r="J127" s="42">
        <f>IF(I127="Less(-)",-1,1)</f>
        <v>1</v>
      </c>
      <c r="K127" s="40" t="s">
        <v>34</v>
      </c>
      <c r="L127" s="40" t="s">
        <v>4</v>
      </c>
      <c r="M127" s="43"/>
      <c r="N127" s="52"/>
      <c r="O127" s="52"/>
      <c r="P127" s="53"/>
      <c r="Q127" s="52"/>
      <c r="R127" s="52"/>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5">
        <f>total_amount_ba($B$2,$D$2,D127,F127,J127,K127,M127)</f>
        <v>1177.02</v>
      </c>
      <c r="BB127" s="54">
        <f>BA127+SUM(N127:AZ127)</f>
        <v>1177.02</v>
      </c>
      <c r="BC127" s="59" t="str">
        <f>SpellNumber(L127,BB127)</f>
        <v>INR  One Thousand One Hundred &amp; Seventy Seven  and Paise Two Only</v>
      </c>
      <c r="IA127" s="21">
        <v>10.22</v>
      </c>
      <c r="IB127" s="21" t="s">
        <v>157</v>
      </c>
      <c r="ID127" s="21">
        <v>2</v>
      </c>
      <c r="IE127" s="22" t="s">
        <v>47</v>
      </c>
      <c r="IF127" s="22"/>
      <c r="IG127" s="22"/>
      <c r="IH127" s="22"/>
      <c r="II127" s="22"/>
    </row>
    <row r="128" spans="1:243" s="21" customFormat="1" ht="15.75">
      <c r="A128" s="60">
        <v>10.23</v>
      </c>
      <c r="B128" s="61" t="s">
        <v>160</v>
      </c>
      <c r="C128" s="34"/>
      <c r="D128" s="67"/>
      <c r="E128" s="67"/>
      <c r="F128" s="67"/>
      <c r="G128" s="67"/>
      <c r="H128" s="67"/>
      <c r="I128" s="67"/>
      <c r="J128" s="67"/>
      <c r="K128" s="67"/>
      <c r="L128" s="67"/>
      <c r="M128" s="67"/>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IA128" s="21">
        <v>10.23</v>
      </c>
      <c r="IB128" s="21" t="s">
        <v>160</v>
      </c>
      <c r="IE128" s="22"/>
      <c r="IF128" s="22"/>
      <c r="IG128" s="22"/>
      <c r="IH128" s="22"/>
      <c r="II128" s="22"/>
    </row>
    <row r="129" spans="1:243" s="21" customFormat="1" ht="15.75">
      <c r="A129" s="60">
        <v>10.24</v>
      </c>
      <c r="B129" s="61" t="s">
        <v>60</v>
      </c>
      <c r="C129" s="34"/>
      <c r="D129" s="67"/>
      <c r="E129" s="67"/>
      <c r="F129" s="67"/>
      <c r="G129" s="67"/>
      <c r="H129" s="67"/>
      <c r="I129" s="67"/>
      <c r="J129" s="67"/>
      <c r="K129" s="67"/>
      <c r="L129" s="67"/>
      <c r="M129" s="67"/>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IA129" s="21">
        <v>10.24</v>
      </c>
      <c r="IB129" s="21" t="s">
        <v>60</v>
      </c>
      <c r="IE129" s="22"/>
      <c r="IF129" s="22"/>
      <c r="IG129" s="22"/>
      <c r="IH129" s="22"/>
      <c r="II129" s="22"/>
    </row>
    <row r="130" spans="1:243" s="21" customFormat="1" ht="28.5">
      <c r="A130" s="63">
        <v>10.25</v>
      </c>
      <c r="B130" s="61" t="s">
        <v>157</v>
      </c>
      <c r="C130" s="34"/>
      <c r="D130" s="34">
        <v>2</v>
      </c>
      <c r="E130" s="62" t="s">
        <v>47</v>
      </c>
      <c r="F130" s="64">
        <v>350.37</v>
      </c>
      <c r="G130" s="46"/>
      <c r="H130" s="40"/>
      <c r="I130" s="41" t="s">
        <v>33</v>
      </c>
      <c r="J130" s="42">
        <f>IF(I130="Less(-)",-1,1)</f>
        <v>1</v>
      </c>
      <c r="K130" s="40" t="s">
        <v>34</v>
      </c>
      <c r="L130" s="40" t="s">
        <v>4</v>
      </c>
      <c r="M130" s="43"/>
      <c r="N130" s="52"/>
      <c r="O130" s="52"/>
      <c r="P130" s="53"/>
      <c r="Q130" s="52"/>
      <c r="R130" s="52"/>
      <c r="S130" s="53"/>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55">
        <f>total_amount_ba($B$2,$D$2,D130,F130,J130,K130,M130)</f>
        <v>700.74</v>
      </c>
      <c r="BB130" s="54">
        <f>BA130+SUM(N130:AZ130)</f>
        <v>700.74</v>
      </c>
      <c r="BC130" s="59" t="str">
        <f>SpellNumber(L130,BB130)</f>
        <v>INR  Seven Hundred    and Paise Seventy Four Only</v>
      </c>
      <c r="IA130" s="21">
        <v>10.25</v>
      </c>
      <c r="IB130" s="21" t="s">
        <v>157</v>
      </c>
      <c r="ID130" s="21">
        <v>2</v>
      </c>
      <c r="IE130" s="22" t="s">
        <v>47</v>
      </c>
      <c r="IF130" s="22"/>
      <c r="IG130" s="22"/>
      <c r="IH130" s="22"/>
      <c r="II130" s="22"/>
    </row>
    <row r="131" spans="1:243" s="21" customFormat="1" ht="15.75">
      <c r="A131" s="60">
        <v>10.26</v>
      </c>
      <c r="B131" s="61" t="s">
        <v>161</v>
      </c>
      <c r="C131" s="34"/>
      <c r="D131" s="67"/>
      <c r="E131" s="67"/>
      <c r="F131" s="67"/>
      <c r="G131" s="67"/>
      <c r="H131" s="67"/>
      <c r="I131" s="67"/>
      <c r="J131" s="67"/>
      <c r="K131" s="67"/>
      <c r="L131" s="67"/>
      <c r="M131" s="67"/>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IA131" s="21">
        <v>10.26</v>
      </c>
      <c r="IB131" s="21" t="s">
        <v>161</v>
      </c>
      <c r="IE131" s="22"/>
      <c r="IF131" s="22"/>
      <c r="IG131" s="22"/>
      <c r="IH131" s="22"/>
      <c r="II131" s="22"/>
    </row>
    <row r="132" spans="1:243" s="21" customFormat="1" ht="30" customHeight="1">
      <c r="A132" s="60">
        <v>10.27</v>
      </c>
      <c r="B132" s="61" t="s">
        <v>157</v>
      </c>
      <c r="C132" s="34"/>
      <c r="D132" s="34">
        <v>1</v>
      </c>
      <c r="E132" s="62" t="s">
        <v>47</v>
      </c>
      <c r="F132" s="64">
        <v>238.01</v>
      </c>
      <c r="G132" s="46"/>
      <c r="H132" s="40"/>
      <c r="I132" s="41" t="s">
        <v>33</v>
      </c>
      <c r="J132" s="42">
        <f>IF(I132="Less(-)",-1,1)</f>
        <v>1</v>
      </c>
      <c r="K132" s="40" t="s">
        <v>34</v>
      </c>
      <c r="L132" s="40" t="s">
        <v>4</v>
      </c>
      <c r="M132" s="43"/>
      <c r="N132" s="52"/>
      <c r="O132" s="52"/>
      <c r="P132" s="53"/>
      <c r="Q132" s="52"/>
      <c r="R132" s="52"/>
      <c r="S132" s="53"/>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55">
        <f>total_amount_ba($B$2,$D$2,D132,F132,J132,K132,M132)</f>
        <v>238.01</v>
      </c>
      <c r="BB132" s="54">
        <f>BA132+SUM(N132:AZ132)</f>
        <v>238.01</v>
      </c>
      <c r="BC132" s="59" t="str">
        <f>SpellNumber(L132,BB132)</f>
        <v>INR  Two Hundred &amp; Thirty Eight  and Paise One Only</v>
      </c>
      <c r="IA132" s="21">
        <v>10.27</v>
      </c>
      <c r="IB132" s="21" t="s">
        <v>157</v>
      </c>
      <c r="ID132" s="21">
        <v>1</v>
      </c>
      <c r="IE132" s="22" t="s">
        <v>47</v>
      </c>
      <c r="IF132" s="22"/>
      <c r="IG132" s="22"/>
      <c r="IH132" s="22"/>
      <c r="II132" s="22"/>
    </row>
    <row r="133" spans="1:243" s="21" customFormat="1" ht="47.25">
      <c r="A133" s="63">
        <v>10.28</v>
      </c>
      <c r="B133" s="61" t="s">
        <v>162</v>
      </c>
      <c r="C133" s="34"/>
      <c r="D133" s="67"/>
      <c r="E133" s="67"/>
      <c r="F133" s="67"/>
      <c r="G133" s="67"/>
      <c r="H133" s="67"/>
      <c r="I133" s="67"/>
      <c r="J133" s="67"/>
      <c r="K133" s="67"/>
      <c r="L133" s="67"/>
      <c r="M133" s="67"/>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IA133" s="21">
        <v>10.28</v>
      </c>
      <c r="IB133" s="21" t="s">
        <v>162</v>
      </c>
      <c r="IE133" s="22"/>
      <c r="IF133" s="22"/>
      <c r="IG133" s="22"/>
      <c r="IH133" s="22"/>
      <c r="II133" s="22"/>
    </row>
    <row r="134" spans="1:243" s="21" customFormat="1" ht="31.5" customHeight="1">
      <c r="A134" s="60">
        <v>10.29</v>
      </c>
      <c r="B134" s="61" t="s">
        <v>60</v>
      </c>
      <c r="C134" s="34"/>
      <c r="D134" s="34">
        <v>16</v>
      </c>
      <c r="E134" s="62" t="s">
        <v>47</v>
      </c>
      <c r="F134" s="64">
        <v>481.94</v>
      </c>
      <c r="G134" s="46"/>
      <c r="H134" s="40"/>
      <c r="I134" s="41" t="s">
        <v>33</v>
      </c>
      <c r="J134" s="42">
        <f>IF(I134="Less(-)",-1,1)</f>
        <v>1</v>
      </c>
      <c r="K134" s="40" t="s">
        <v>34</v>
      </c>
      <c r="L134" s="40" t="s">
        <v>4</v>
      </c>
      <c r="M134" s="43"/>
      <c r="N134" s="52"/>
      <c r="O134" s="52"/>
      <c r="P134" s="53"/>
      <c r="Q134" s="52"/>
      <c r="R134" s="52"/>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5">
        <f>total_amount_ba($B$2,$D$2,D134,F134,J134,K134,M134)</f>
        <v>7711.04</v>
      </c>
      <c r="BB134" s="54">
        <f>BA134+SUM(N134:AZ134)</f>
        <v>7711.04</v>
      </c>
      <c r="BC134" s="59" t="str">
        <f>SpellNumber(L134,BB134)</f>
        <v>INR  Seven Thousand Seven Hundred &amp; Eleven  and Paise Four Only</v>
      </c>
      <c r="IA134" s="21">
        <v>10.29</v>
      </c>
      <c r="IB134" s="21" t="s">
        <v>60</v>
      </c>
      <c r="ID134" s="21">
        <v>16</v>
      </c>
      <c r="IE134" s="22" t="s">
        <v>47</v>
      </c>
      <c r="IF134" s="22"/>
      <c r="IG134" s="22"/>
      <c r="IH134" s="22"/>
      <c r="II134" s="22"/>
    </row>
    <row r="135" spans="1:243" s="21" customFormat="1" ht="30" customHeight="1">
      <c r="A135" s="63">
        <v>10.3</v>
      </c>
      <c r="B135" s="61" t="s">
        <v>161</v>
      </c>
      <c r="C135" s="34"/>
      <c r="D135" s="34">
        <v>1</v>
      </c>
      <c r="E135" s="62" t="s">
        <v>47</v>
      </c>
      <c r="F135" s="64">
        <v>408.94</v>
      </c>
      <c r="G135" s="46"/>
      <c r="H135" s="40"/>
      <c r="I135" s="41" t="s">
        <v>33</v>
      </c>
      <c r="J135" s="42">
        <f>IF(I135="Less(-)",-1,1)</f>
        <v>1</v>
      </c>
      <c r="K135" s="40" t="s">
        <v>34</v>
      </c>
      <c r="L135" s="40" t="s">
        <v>4</v>
      </c>
      <c r="M135" s="43"/>
      <c r="N135" s="52"/>
      <c r="O135" s="52"/>
      <c r="P135" s="53"/>
      <c r="Q135" s="52"/>
      <c r="R135" s="52"/>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5">
        <f>total_amount_ba($B$2,$D$2,D135,F135,J135,K135,M135)</f>
        <v>408.94</v>
      </c>
      <c r="BB135" s="54">
        <f>BA135+SUM(N135:AZ135)</f>
        <v>408.94</v>
      </c>
      <c r="BC135" s="59" t="str">
        <f>SpellNumber(L135,BB135)</f>
        <v>INR  Four Hundred &amp; Eight  and Paise Ninety Four Only</v>
      </c>
      <c r="IA135" s="21">
        <v>10.3</v>
      </c>
      <c r="IB135" s="21" t="s">
        <v>161</v>
      </c>
      <c r="ID135" s="21">
        <v>1</v>
      </c>
      <c r="IE135" s="22" t="s">
        <v>47</v>
      </c>
      <c r="IF135" s="22"/>
      <c r="IG135" s="22"/>
      <c r="IH135" s="22"/>
      <c r="II135" s="22"/>
    </row>
    <row r="136" spans="1:243" s="21" customFormat="1" ht="94.5">
      <c r="A136" s="63">
        <v>10.31</v>
      </c>
      <c r="B136" s="61" t="s">
        <v>163</v>
      </c>
      <c r="C136" s="34"/>
      <c r="D136" s="67"/>
      <c r="E136" s="67"/>
      <c r="F136" s="67"/>
      <c r="G136" s="67"/>
      <c r="H136" s="67"/>
      <c r="I136" s="67"/>
      <c r="J136" s="67"/>
      <c r="K136" s="67"/>
      <c r="L136" s="67"/>
      <c r="M136" s="67"/>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IA136" s="21">
        <v>10.31</v>
      </c>
      <c r="IB136" s="21" t="s">
        <v>163</v>
      </c>
      <c r="IE136" s="22"/>
      <c r="IF136" s="22"/>
      <c r="IG136" s="22"/>
      <c r="IH136" s="22"/>
      <c r="II136" s="22"/>
    </row>
    <row r="137" spans="1:243" s="21" customFormat="1" ht="15.75">
      <c r="A137" s="60">
        <v>10.32</v>
      </c>
      <c r="B137" s="61" t="s">
        <v>164</v>
      </c>
      <c r="C137" s="34"/>
      <c r="D137" s="67"/>
      <c r="E137" s="67"/>
      <c r="F137" s="67"/>
      <c r="G137" s="67"/>
      <c r="H137" s="67"/>
      <c r="I137" s="67"/>
      <c r="J137" s="67"/>
      <c r="K137" s="67"/>
      <c r="L137" s="67"/>
      <c r="M137" s="67"/>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IA137" s="21">
        <v>10.32</v>
      </c>
      <c r="IB137" s="21" t="s">
        <v>164</v>
      </c>
      <c r="IE137" s="22"/>
      <c r="IF137" s="22"/>
      <c r="IG137" s="22"/>
      <c r="IH137" s="22"/>
      <c r="II137" s="22"/>
    </row>
    <row r="138" spans="1:243" s="21" customFormat="1" ht="30" customHeight="1">
      <c r="A138" s="63">
        <v>10.33</v>
      </c>
      <c r="B138" s="61" t="s">
        <v>165</v>
      </c>
      <c r="C138" s="34"/>
      <c r="D138" s="34">
        <v>1</v>
      </c>
      <c r="E138" s="62" t="s">
        <v>47</v>
      </c>
      <c r="F138" s="64">
        <v>1230.56</v>
      </c>
      <c r="G138" s="46"/>
      <c r="H138" s="40"/>
      <c r="I138" s="41" t="s">
        <v>33</v>
      </c>
      <c r="J138" s="42">
        <f>IF(I138="Less(-)",-1,1)</f>
        <v>1</v>
      </c>
      <c r="K138" s="40" t="s">
        <v>34</v>
      </c>
      <c r="L138" s="40" t="s">
        <v>4</v>
      </c>
      <c r="M138" s="43"/>
      <c r="N138" s="52"/>
      <c r="O138" s="52"/>
      <c r="P138" s="53"/>
      <c r="Q138" s="52"/>
      <c r="R138" s="52"/>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5">
        <f>total_amount_ba($B$2,$D$2,D138,F138,J138,K138,M138)</f>
        <v>1230.56</v>
      </c>
      <c r="BB138" s="54">
        <f>BA138+SUM(N138:AZ138)</f>
        <v>1230.56</v>
      </c>
      <c r="BC138" s="59" t="str">
        <f>SpellNumber(L138,BB138)</f>
        <v>INR  One Thousand Two Hundred &amp; Thirty  and Paise Fifty Six Only</v>
      </c>
      <c r="IA138" s="21">
        <v>10.33</v>
      </c>
      <c r="IB138" s="21" t="s">
        <v>165</v>
      </c>
      <c r="ID138" s="21">
        <v>1</v>
      </c>
      <c r="IE138" s="22" t="s">
        <v>47</v>
      </c>
      <c r="IF138" s="22"/>
      <c r="IG138" s="22"/>
      <c r="IH138" s="22"/>
      <c r="II138" s="22"/>
    </row>
    <row r="139" spans="1:243" s="21" customFormat="1" ht="15.75">
      <c r="A139" s="63">
        <v>10.34</v>
      </c>
      <c r="B139" s="61" t="s">
        <v>166</v>
      </c>
      <c r="C139" s="34"/>
      <c r="D139" s="67"/>
      <c r="E139" s="67"/>
      <c r="F139" s="67"/>
      <c r="G139" s="67"/>
      <c r="H139" s="67"/>
      <c r="I139" s="67"/>
      <c r="J139" s="67"/>
      <c r="K139" s="67"/>
      <c r="L139" s="67"/>
      <c r="M139" s="67"/>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IA139" s="21">
        <v>10.34</v>
      </c>
      <c r="IB139" s="21" t="s">
        <v>166</v>
      </c>
      <c r="IE139" s="22"/>
      <c r="IF139" s="22"/>
      <c r="IG139" s="22"/>
      <c r="IH139" s="22"/>
      <c r="II139" s="22"/>
    </row>
    <row r="140" spans="1:243" s="21" customFormat="1" ht="29.25" customHeight="1">
      <c r="A140" s="60">
        <v>10.35</v>
      </c>
      <c r="B140" s="61" t="s">
        <v>167</v>
      </c>
      <c r="C140" s="34"/>
      <c r="D140" s="34">
        <v>1</v>
      </c>
      <c r="E140" s="62" t="s">
        <v>47</v>
      </c>
      <c r="F140" s="64">
        <v>1136.69</v>
      </c>
      <c r="G140" s="46"/>
      <c r="H140" s="40"/>
      <c r="I140" s="41" t="s">
        <v>33</v>
      </c>
      <c r="J140" s="42">
        <f>IF(I140="Less(-)",-1,1)</f>
        <v>1</v>
      </c>
      <c r="K140" s="40" t="s">
        <v>34</v>
      </c>
      <c r="L140" s="40" t="s">
        <v>4</v>
      </c>
      <c r="M140" s="43"/>
      <c r="N140" s="52"/>
      <c r="O140" s="52"/>
      <c r="P140" s="53"/>
      <c r="Q140" s="52"/>
      <c r="R140" s="52"/>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5">
        <f>total_amount_ba($B$2,$D$2,D140,F140,J140,K140,M140)</f>
        <v>1136.69</v>
      </c>
      <c r="BB140" s="54">
        <f>BA140+SUM(N140:AZ140)</f>
        <v>1136.69</v>
      </c>
      <c r="BC140" s="59" t="str">
        <f>SpellNumber(L140,BB140)</f>
        <v>INR  One Thousand One Hundred &amp; Thirty Six  and Paise Sixty Nine Only</v>
      </c>
      <c r="IA140" s="21">
        <v>10.35</v>
      </c>
      <c r="IB140" s="21" t="s">
        <v>167</v>
      </c>
      <c r="ID140" s="21">
        <v>1</v>
      </c>
      <c r="IE140" s="22" t="s">
        <v>47</v>
      </c>
      <c r="IF140" s="22"/>
      <c r="IG140" s="22"/>
      <c r="IH140" s="22"/>
      <c r="II140" s="22"/>
    </row>
    <row r="141" spans="1:243" s="21" customFormat="1" ht="15.75">
      <c r="A141" s="60">
        <v>11</v>
      </c>
      <c r="B141" s="61" t="s">
        <v>168</v>
      </c>
      <c r="C141" s="34"/>
      <c r="D141" s="67"/>
      <c r="E141" s="67"/>
      <c r="F141" s="67"/>
      <c r="G141" s="67"/>
      <c r="H141" s="67"/>
      <c r="I141" s="67"/>
      <c r="J141" s="67"/>
      <c r="K141" s="67"/>
      <c r="L141" s="67"/>
      <c r="M141" s="67"/>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IA141" s="21">
        <v>11</v>
      </c>
      <c r="IB141" s="21" t="s">
        <v>168</v>
      </c>
      <c r="IE141" s="22"/>
      <c r="IF141" s="22"/>
      <c r="IG141" s="22"/>
      <c r="IH141" s="22"/>
      <c r="II141" s="22"/>
    </row>
    <row r="142" spans="1:243" s="21" customFormat="1" ht="48" customHeight="1">
      <c r="A142" s="63">
        <v>11.01</v>
      </c>
      <c r="B142" s="61" t="s">
        <v>169</v>
      </c>
      <c r="C142" s="34"/>
      <c r="D142" s="67"/>
      <c r="E142" s="67"/>
      <c r="F142" s="67"/>
      <c r="G142" s="67"/>
      <c r="H142" s="67"/>
      <c r="I142" s="67"/>
      <c r="J142" s="67"/>
      <c r="K142" s="67"/>
      <c r="L142" s="67"/>
      <c r="M142" s="67"/>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IA142" s="21">
        <v>11.01</v>
      </c>
      <c r="IB142" s="21" t="s">
        <v>169</v>
      </c>
      <c r="IE142" s="22"/>
      <c r="IF142" s="22"/>
      <c r="IG142" s="22"/>
      <c r="IH142" s="22"/>
      <c r="II142" s="22"/>
    </row>
    <row r="143" spans="1:243" s="21" customFormat="1" ht="42.75">
      <c r="A143" s="60">
        <v>11.02</v>
      </c>
      <c r="B143" s="61" t="s">
        <v>170</v>
      </c>
      <c r="C143" s="34"/>
      <c r="D143" s="34">
        <v>5</v>
      </c>
      <c r="E143" s="62" t="s">
        <v>44</v>
      </c>
      <c r="F143" s="64">
        <v>266.68</v>
      </c>
      <c r="G143" s="46"/>
      <c r="H143" s="40"/>
      <c r="I143" s="41" t="s">
        <v>33</v>
      </c>
      <c r="J143" s="42">
        <f>IF(I143="Less(-)",-1,1)</f>
        <v>1</v>
      </c>
      <c r="K143" s="40" t="s">
        <v>34</v>
      </c>
      <c r="L143" s="40" t="s">
        <v>4</v>
      </c>
      <c r="M143" s="43"/>
      <c r="N143" s="52"/>
      <c r="O143" s="52"/>
      <c r="P143" s="53"/>
      <c r="Q143" s="52"/>
      <c r="R143" s="52"/>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5">
        <f>total_amount_ba($B$2,$D$2,D143,F143,J143,K143,M143)</f>
        <v>1333.4</v>
      </c>
      <c r="BB143" s="54">
        <f>BA143+SUM(N143:AZ143)</f>
        <v>1333.4</v>
      </c>
      <c r="BC143" s="59" t="str">
        <f>SpellNumber(L143,BB143)</f>
        <v>INR  One Thousand Three Hundred &amp; Thirty Three  and Paise Forty Only</v>
      </c>
      <c r="IA143" s="21">
        <v>11.02</v>
      </c>
      <c r="IB143" s="21" t="s">
        <v>170</v>
      </c>
      <c r="ID143" s="21">
        <v>5</v>
      </c>
      <c r="IE143" s="22" t="s">
        <v>44</v>
      </c>
      <c r="IF143" s="22"/>
      <c r="IG143" s="22"/>
      <c r="IH143" s="22"/>
      <c r="II143" s="22"/>
    </row>
    <row r="144" spans="1:243" s="21" customFormat="1" ht="28.5">
      <c r="A144" s="60">
        <v>11.03</v>
      </c>
      <c r="B144" s="61" t="s">
        <v>171</v>
      </c>
      <c r="C144" s="34"/>
      <c r="D144" s="34">
        <v>1.5</v>
      </c>
      <c r="E144" s="62" t="s">
        <v>44</v>
      </c>
      <c r="F144" s="64">
        <v>494.17</v>
      </c>
      <c r="G144" s="46"/>
      <c r="H144" s="40"/>
      <c r="I144" s="41" t="s">
        <v>33</v>
      </c>
      <c r="J144" s="42">
        <f>IF(I144="Less(-)",-1,1)</f>
        <v>1</v>
      </c>
      <c r="K144" s="40" t="s">
        <v>34</v>
      </c>
      <c r="L144" s="40" t="s">
        <v>4</v>
      </c>
      <c r="M144" s="43"/>
      <c r="N144" s="52"/>
      <c r="O144" s="52"/>
      <c r="P144" s="53"/>
      <c r="Q144" s="52"/>
      <c r="R144" s="52"/>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5">
        <f>total_amount_ba($B$2,$D$2,D144,F144,J144,K144,M144)</f>
        <v>741.26</v>
      </c>
      <c r="BB144" s="54">
        <f>BA144+SUM(N144:AZ144)</f>
        <v>741.26</v>
      </c>
      <c r="BC144" s="59" t="str">
        <f>SpellNumber(L144,BB144)</f>
        <v>INR  Seven Hundred &amp; Forty One  and Paise Twenty Six Only</v>
      </c>
      <c r="IA144" s="21">
        <v>11.03</v>
      </c>
      <c r="IB144" s="21" t="s">
        <v>171</v>
      </c>
      <c r="ID144" s="21">
        <v>1.5</v>
      </c>
      <c r="IE144" s="22" t="s">
        <v>44</v>
      </c>
      <c r="IF144" s="22"/>
      <c r="IG144" s="22"/>
      <c r="IH144" s="22"/>
      <c r="II144" s="22"/>
    </row>
    <row r="145" spans="1:243" s="21" customFormat="1" ht="110.25">
      <c r="A145" s="63">
        <v>11.04</v>
      </c>
      <c r="B145" s="61" t="s">
        <v>172</v>
      </c>
      <c r="C145" s="34"/>
      <c r="D145" s="67"/>
      <c r="E145" s="67"/>
      <c r="F145" s="67"/>
      <c r="G145" s="67"/>
      <c r="H145" s="67"/>
      <c r="I145" s="67"/>
      <c r="J145" s="67"/>
      <c r="K145" s="67"/>
      <c r="L145" s="67"/>
      <c r="M145" s="67"/>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IA145" s="21">
        <v>11.04</v>
      </c>
      <c r="IB145" s="21" t="s">
        <v>172</v>
      </c>
      <c r="IE145" s="22"/>
      <c r="IF145" s="22"/>
      <c r="IG145" s="22"/>
      <c r="IH145" s="22"/>
      <c r="II145" s="22"/>
    </row>
    <row r="146" spans="1:243" s="21" customFormat="1" ht="42.75">
      <c r="A146" s="60">
        <v>11.05</v>
      </c>
      <c r="B146" s="61" t="s">
        <v>170</v>
      </c>
      <c r="C146" s="34"/>
      <c r="D146" s="34">
        <v>13.5</v>
      </c>
      <c r="E146" s="62" t="s">
        <v>44</v>
      </c>
      <c r="F146" s="64">
        <v>425.43</v>
      </c>
      <c r="G146" s="46"/>
      <c r="H146" s="40"/>
      <c r="I146" s="41" t="s">
        <v>33</v>
      </c>
      <c r="J146" s="42">
        <f>IF(I146="Less(-)",-1,1)</f>
        <v>1</v>
      </c>
      <c r="K146" s="40" t="s">
        <v>34</v>
      </c>
      <c r="L146" s="40" t="s">
        <v>4</v>
      </c>
      <c r="M146" s="43"/>
      <c r="N146" s="52"/>
      <c r="O146" s="52"/>
      <c r="P146" s="53"/>
      <c r="Q146" s="52"/>
      <c r="R146" s="52"/>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5">
        <f>total_amount_ba($B$2,$D$2,D146,F146,J146,K146,M146)</f>
        <v>5743.31</v>
      </c>
      <c r="BB146" s="54">
        <f>BA146+SUM(N146:AZ146)</f>
        <v>5743.31</v>
      </c>
      <c r="BC146" s="59" t="str">
        <f>SpellNumber(L146,BB146)</f>
        <v>INR  Five Thousand Seven Hundred &amp; Forty Three  and Paise Thirty One Only</v>
      </c>
      <c r="IA146" s="21">
        <v>11.05</v>
      </c>
      <c r="IB146" s="21" t="s">
        <v>170</v>
      </c>
      <c r="ID146" s="21">
        <v>13.5</v>
      </c>
      <c r="IE146" s="22" t="s">
        <v>44</v>
      </c>
      <c r="IF146" s="22"/>
      <c r="IG146" s="22"/>
      <c r="IH146" s="22"/>
      <c r="II146" s="22"/>
    </row>
    <row r="147" spans="1:243" s="21" customFormat="1" ht="31.5">
      <c r="A147" s="60">
        <v>11.06</v>
      </c>
      <c r="B147" s="61" t="s">
        <v>173</v>
      </c>
      <c r="C147" s="34"/>
      <c r="D147" s="67"/>
      <c r="E147" s="67"/>
      <c r="F147" s="67"/>
      <c r="G147" s="67"/>
      <c r="H147" s="67"/>
      <c r="I147" s="67"/>
      <c r="J147" s="67"/>
      <c r="K147" s="67"/>
      <c r="L147" s="67"/>
      <c r="M147" s="67"/>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IA147" s="21">
        <v>11.06</v>
      </c>
      <c r="IB147" s="21" t="s">
        <v>173</v>
      </c>
      <c r="IE147" s="22"/>
      <c r="IF147" s="22"/>
      <c r="IG147" s="22"/>
      <c r="IH147" s="22"/>
      <c r="II147" s="22"/>
    </row>
    <row r="148" spans="1:243" s="21" customFormat="1" ht="15.75">
      <c r="A148" s="63">
        <v>11.07</v>
      </c>
      <c r="B148" s="61" t="s">
        <v>174</v>
      </c>
      <c r="C148" s="34"/>
      <c r="D148" s="67"/>
      <c r="E148" s="67"/>
      <c r="F148" s="67"/>
      <c r="G148" s="67"/>
      <c r="H148" s="67"/>
      <c r="I148" s="67"/>
      <c r="J148" s="67"/>
      <c r="K148" s="67"/>
      <c r="L148" s="67"/>
      <c r="M148" s="67"/>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IA148" s="21">
        <v>11.07</v>
      </c>
      <c r="IB148" s="21" t="s">
        <v>174</v>
      </c>
      <c r="IE148" s="22"/>
      <c r="IF148" s="22"/>
      <c r="IG148" s="22"/>
      <c r="IH148" s="22"/>
      <c r="II148" s="22"/>
    </row>
    <row r="149" spans="1:243" s="21" customFormat="1" ht="28.5">
      <c r="A149" s="60">
        <v>11.08</v>
      </c>
      <c r="B149" s="61" t="s">
        <v>175</v>
      </c>
      <c r="C149" s="34"/>
      <c r="D149" s="34">
        <v>3</v>
      </c>
      <c r="E149" s="62" t="s">
        <v>47</v>
      </c>
      <c r="F149" s="64">
        <v>74.7</v>
      </c>
      <c r="G149" s="46"/>
      <c r="H149" s="40"/>
      <c r="I149" s="41" t="s">
        <v>33</v>
      </c>
      <c r="J149" s="42">
        <f>IF(I149="Less(-)",-1,1)</f>
        <v>1</v>
      </c>
      <c r="K149" s="40" t="s">
        <v>34</v>
      </c>
      <c r="L149" s="40" t="s">
        <v>4</v>
      </c>
      <c r="M149" s="43"/>
      <c r="N149" s="52"/>
      <c r="O149" s="52"/>
      <c r="P149" s="53"/>
      <c r="Q149" s="52"/>
      <c r="R149" s="52"/>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5">
        <f>total_amount_ba($B$2,$D$2,D149,F149,J149,K149,M149)</f>
        <v>224.1</v>
      </c>
      <c r="BB149" s="54">
        <f>BA149+SUM(N149:AZ149)</f>
        <v>224.1</v>
      </c>
      <c r="BC149" s="59" t="str">
        <f>SpellNumber(L149,BB149)</f>
        <v>INR  Two Hundred &amp; Twenty Four  and Paise Ten Only</v>
      </c>
      <c r="IA149" s="21">
        <v>11.08</v>
      </c>
      <c r="IB149" s="21" t="s">
        <v>175</v>
      </c>
      <c r="ID149" s="21">
        <v>3</v>
      </c>
      <c r="IE149" s="22" t="s">
        <v>47</v>
      </c>
      <c r="IF149" s="22"/>
      <c r="IG149" s="22"/>
      <c r="IH149" s="22"/>
      <c r="II149" s="22"/>
    </row>
    <row r="150" spans="1:243" s="21" customFormat="1" ht="63">
      <c r="A150" s="60">
        <v>11.09</v>
      </c>
      <c r="B150" s="61" t="s">
        <v>176</v>
      </c>
      <c r="C150" s="34"/>
      <c r="D150" s="67"/>
      <c r="E150" s="67"/>
      <c r="F150" s="67"/>
      <c r="G150" s="67"/>
      <c r="H150" s="67"/>
      <c r="I150" s="67"/>
      <c r="J150" s="67"/>
      <c r="K150" s="67"/>
      <c r="L150" s="67"/>
      <c r="M150" s="67"/>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IA150" s="21">
        <v>11.09</v>
      </c>
      <c r="IB150" s="21" t="s">
        <v>176</v>
      </c>
      <c r="IE150" s="22"/>
      <c r="IF150" s="22"/>
      <c r="IG150" s="22"/>
      <c r="IH150" s="22"/>
      <c r="II150" s="22"/>
    </row>
    <row r="151" spans="1:243" s="21" customFormat="1" ht="28.5">
      <c r="A151" s="63">
        <v>11.1</v>
      </c>
      <c r="B151" s="61" t="s">
        <v>175</v>
      </c>
      <c r="C151" s="34"/>
      <c r="D151" s="34">
        <v>2</v>
      </c>
      <c r="E151" s="62" t="s">
        <v>47</v>
      </c>
      <c r="F151" s="64">
        <v>229.99</v>
      </c>
      <c r="G151" s="46"/>
      <c r="H151" s="40"/>
      <c r="I151" s="41" t="s">
        <v>33</v>
      </c>
      <c r="J151" s="42">
        <f>IF(I151="Less(-)",-1,1)</f>
        <v>1</v>
      </c>
      <c r="K151" s="40" t="s">
        <v>34</v>
      </c>
      <c r="L151" s="40" t="s">
        <v>4</v>
      </c>
      <c r="M151" s="43"/>
      <c r="N151" s="52"/>
      <c r="O151" s="52"/>
      <c r="P151" s="53"/>
      <c r="Q151" s="52"/>
      <c r="R151" s="52"/>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5">
        <f>total_amount_ba($B$2,$D$2,D151,F151,J151,K151,M151)</f>
        <v>459.98</v>
      </c>
      <c r="BB151" s="54">
        <f>BA151+SUM(N151:AZ151)</f>
        <v>459.98</v>
      </c>
      <c r="BC151" s="59" t="str">
        <f>SpellNumber(L151,BB151)</f>
        <v>INR  Four Hundred &amp; Fifty Nine  and Paise Ninety Eight Only</v>
      </c>
      <c r="IA151" s="21">
        <v>11.1</v>
      </c>
      <c r="IB151" s="21" t="s">
        <v>175</v>
      </c>
      <c r="ID151" s="21">
        <v>2</v>
      </c>
      <c r="IE151" s="22" t="s">
        <v>47</v>
      </c>
      <c r="IF151" s="22"/>
      <c r="IG151" s="22"/>
      <c r="IH151" s="22"/>
      <c r="II151" s="22"/>
    </row>
    <row r="152" spans="1:243" s="21" customFormat="1" ht="28.5">
      <c r="A152" s="60">
        <v>11.11</v>
      </c>
      <c r="B152" s="61" t="s">
        <v>177</v>
      </c>
      <c r="C152" s="34"/>
      <c r="D152" s="34">
        <v>2</v>
      </c>
      <c r="E152" s="62" t="s">
        <v>47</v>
      </c>
      <c r="F152" s="64">
        <v>253.44</v>
      </c>
      <c r="G152" s="46"/>
      <c r="H152" s="40"/>
      <c r="I152" s="41" t="s">
        <v>33</v>
      </c>
      <c r="J152" s="42">
        <f aca="true" t="shared" si="8" ref="J152:J187">IF(I152="Less(-)",-1,1)</f>
        <v>1</v>
      </c>
      <c r="K152" s="40" t="s">
        <v>34</v>
      </c>
      <c r="L152" s="40" t="s">
        <v>4</v>
      </c>
      <c r="M152" s="43"/>
      <c r="N152" s="52"/>
      <c r="O152" s="52"/>
      <c r="P152" s="53"/>
      <c r="Q152" s="52"/>
      <c r="R152" s="52"/>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5">
        <f aca="true" t="shared" si="9" ref="BA152:BA187">total_amount_ba($B$2,$D$2,D152,F152,J152,K152,M152)</f>
        <v>506.88</v>
      </c>
      <c r="BB152" s="54">
        <f aca="true" t="shared" si="10" ref="BB152:BB187">BA152+SUM(N152:AZ152)</f>
        <v>506.88</v>
      </c>
      <c r="BC152" s="59" t="str">
        <f aca="true" t="shared" si="11" ref="BC152:BC187">SpellNumber(L152,BB152)</f>
        <v>INR  Five Hundred &amp; Six  and Paise Eighty Eight Only</v>
      </c>
      <c r="IA152" s="21">
        <v>11.11</v>
      </c>
      <c r="IB152" s="21" t="s">
        <v>177</v>
      </c>
      <c r="ID152" s="21">
        <v>2</v>
      </c>
      <c r="IE152" s="22" t="s">
        <v>47</v>
      </c>
      <c r="IF152" s="22"/>
      <c r="IG152" s="22"/>
      <c r="IH152" s="22"/>
      <c r="II152" s="22"/>
    </row>
    <row r="153" spans="1:243" s="21" customFormat="1" ht="47.25">
      <c r="A153" s="60">
        <v>11.12</v>
      </c>
      <c r="B153" s="61" t="s">
        <v>178</v>
      </c>
      <c r="C153" s="34"/>
      <c r="D153" s="67"/>
      <c r="E153" s="67"/>
      <c r="F153" s="67"/>
      <c r="G153" s="67"/>
      <c r="H153" s="67"/>
      <c r="I153" s="67"/>
      <c r="J153" s="67"/>
      <c r="K153" s="67"/>
      <c r="L153" s="67"/>
      <c r="M153" s="67"/>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IA153" s="21">
        <v>11.12</v>
      </c>
      <c r="IB153" s="21" t="s">
        <v>178</v>
      </c>
      <c r="IE153" s="22"/>
      <c r="IF153" s="22"/>
      <c r="IG153" s="22"/>
      <c r="IH153" s="22"/>
      <c r="II153" s="22"/>
    </row>
    <row r="154" spans="1:243" s="21" customFormat="1" ht="28.5">
      <c r="A154" s="63">
        <v>11.13</v>
      </c>
      <c r="B154" s="61" t="s">
        <v>175</v>
      </c>
      <c r="C154" s="34"/>
      <c r="D154" s="34">
        <v>2</v>
      </c>
      <c r="E154" s="62" t="s">
        <v>47</v>
      </c>
      <c r="F154" s="64">
        <v>380.71</v>
      </c>
      <c r="G154" s="46"/>
      <c r="H154" s="40"/>
      <c r="I154" s="41" t="s">
        <v>33</v>
      </c>
      <c r="J154" s="42">
        <f t="shared" si="8"/>
        <v>1</v>
      </c>
      <c r="K154" s="40" t="s">
        <v>34</v>
      </c>
      <c r="L154" s="40" t="s">
        <v>4</v>
      </c>
      <c r="M154" s="43"/>
      <c r="N154" s="52"/>
      <c r="O154" s="52"/>
      <c r="P154" s="53"/>
      <c r="Q154" s="52"/>
      <c r="R154" s="52"/>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5">
        <f t="shared" si="9"/>
        <v>761.42</v>
      </c>
      <c r="BB154" s="54">
        <f t="shared" si="10"/>
        <v>761.42</v>
      </c>
      <c r="BC154" s="59" t="str">
        <f t="shared" si="11"/>
        <v>INR  Seven Hundred &amp; Sixty One  and Paise Forty Two Only</v>
      </c>
      <c r="IA154" s="21">
        <v>11.13</v>
      </c>
      <c r="IB154" s="21" t="s">
        <v>175</v>
      </c>
      <c r="ID154" s="21">
        <v>2</v>
      </c>
      <c r="IE154" s="22" t="s">
        <v>47</v>
      </c>
      <c r="IF154" s="22"/>
      <c r="IG154" s="22"/>
      <c r="IH154" s="22"/>
      <c r="II154" s="22"/>
    </row>
    <row r="155" spans="1:243" s="21" customFormat="1" ht="63">
      <c r="A155" s="60">
        <v>11.14</v>
      </c>
      <c r="B155" s="61" t="s">
        <v>179</v>
      </c>
      <c r="C155" s="34"/>
      <c r="D155" s="67"/>
      <c r="E155" s="67"/>
      <c r="F155" s="67"/>
      <c r="G155" s="67"/>
      <c r="H155" s="67"/>
      <c r="I155" s="67"/>
      <c r="J155" s="67"/>
      <c r="K155" s="67"/>
      <c r="L155" s="67"/>
      <c r="M155" s="67"/>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IA155" s="21">
        <v>11.14</v>
      </c>
      <c r="IB155" s="21" t="s">
        <v>179</v>
      </c>
      <c r="IE155" s="22"/>
      <c r="IF155" s="22"/>
      <c r="IG155" s="22"/>
      <c r="IH155" s="22"/>
      <c r="II155" s="22"/>
    </row>
    <row r="156" spans="1:243" s="21" customFormat="1" ht="42.75">
      <c r="A156" s="60">
        <v>11.15</v>
      </c>
      <c r="B156" s="61" t="s">
        <v>175</v>
      </c>
      <c r="C156" s="34"/>
      <c r="D156" s="34">
        <v>3</v>
      </c>
      <c r="E156" s="62" t="s">
        <v>47</v>
      </c>
      <c r="F156" s="64">
        <v>621.13</v>
      </c>
      <c r="G156" s="46"/>
      <c r="H156" s="40"/>
      <c r="I156" s="41" t="s">
        <v>33</v>
      </c>
      <c r="J156" s="42">
        <f t="shared" si="8"/>
        <v>1</v>
      </c>
      <c r="K156" s="40" t="s">
        <v>34</v>
      </c>
      <c r="L156" s="40" t="s">
        <v>4</v>
      </c>
      <c r="M156" s="43"/>
      <c r="N156" s="52"/>
      <c r="O156" s="52"/>
      <c r="P156" s="53"/>
      <c r="Q156" s="52"/>
      <c r="R156" s="52"/>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55">
        <f t="shared" si="9"/>
        <v>1863.39</v>
      </c>
      <c r="BB156" s="54">
        <f t="shared" si="10"/>
        <v>1863.39</v>
      </c>
      <c r="BC156" s="59" t="str">
        <f t="shared" si="11"/>
        <v>INR  One Thousand Eight Hundred &amp; Sixty Three  and Paise Thirty Nine Only</v>
      </c>
      <c r="IA156" s="21">
        <v>11.15</v>
      </c>
      <c r="IB156" s="21" t="s">
        <v>175</v>
      </c>
      <c r="ID156" s="21">
        <v>3</v>
      </c>
      <c r="IE156" s="22" t="s">
        <v>47</v>
      </c>
      <c r="IF156" s="22"/>
      <c r="IG156" s="22"/>
      <c r="IH156" s="22"/>
      <c r="II156" s="22"/>
    </row>
    <row r="157" spans="1:243" s="21" customFormat="1" ht="63">
      <c r="A157" s="63">
        <v>11.16</v>
      </c>
      <c r="B157" s="61" t="s">
        <v>180</v>
      </c>
      <c r="C157" s="34"/>
      <c r="D157" s="67"/>
      <c r="E157" s="67"/>
      <c r="F157" s="67"/>
      <c r="G157" s="67"/>
      <c r="H157" s="67"/>
      <c r="I157" s="67"/>
      <c r="J157" s="67"/>
      <c r="K157" s="67"/>
      <c r="L157" s="67"/>
      <c r="M157" s="67"/>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IA157" s="21">
        <v>11.16</v>
      </c>
      <c r="IB157" s="21" t="s">
        <v>180</v>
      </c>
      <c r="IE157" s="22"/>
      <c r="IF157" s="22"/>
      <c r="IG157" s="22"/>
      <c r="IH157" s="22"/>
      <c r="II157" s="22"/>
    </row>
    <row r="158" spans="1:243" s="21" customFormat="1" ht="30" customHeight="1">
      <c r="A158" s="60">
        <v>11.17</v>
      </c>
      <c r="B158" s="61" t="s">
        <v>175</v>
      </c>
      <c r="C158" s="34"/>
      <c r="D158" s="34">
        <v>1</v>
      </c>
      <c r="E158" s="62" t="s">
        <v>47</v>
      </c>
      <c r="F158" s="64">
        <v>521.48</v>
      </c>
      <c r="G158" s="46"/>
      <c r="H158" s="40"/>
      <c r="I158" s="41" t="s">
        <v>33</v>
      </c>
      <c r="J158" s="42">
        <f t="shared" si="8"/>
        <v>1</v>
      </c>
      <c r="K158" s="40" t="s">
        <v>34</v>
      </c>
      <c r="L158" s="40" t="s">
        <v>4</v>
      </c>
      <c r="M158" s="43"/>
      <c r="N158" s="52"/>
      <c r="O158" s="52"/>
      <c r="P158" s="53"/>
      <c r="Q158" s="52"/>
      <c r="R158" s="52"/>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55">
        <f t="shared" si="9"/>
        <v>521.48</v>
      </c>
      <c r="BB158" s="54">
        <f t="shared" si="10"/>
        <v>521.48</v>
      </c>
      <c r="BC158" s="59" t="str">
        <f t="shared" si="11"/>
        <v>INR  Five Hundred &amp; Twenty One  and Paise Forty Eight Only</v>
      </c>
      <c r="IA158" s="21">
        <v>11.17</v>
      </c>
      <c r="IB158" s="21" t="s">
        <v>175</v>
      </c>
      <c r="ID158" s="21">
        <v>1</v>
      </c>
      <c r="IE158" s="22" t="s">
        <v>47</v>
      </c>
      <c r="IF158" s="22"/>
      <c r="IG158" s="22"/>
      <c r="IH158" s="22"/>
      <c r="II158" s="22"/>
    </row>
    <row r="159" spans="1:243" s="21" customFormat="1" ht="63">
      <c r="A159" s="60">
        <v>11.18</v>
      </c>
      <c r="B159" s="61" t="s">
        <v>181</v>
      </c>
      <c r="C159" s="34"/>
      <c r="D159" s="67"/>
      <c r="E159" s="67"/>
      <c r="F159" s="67"/>
      <c r="G159" s="67"/>
      <c r="H159" s="67"/>
      <c r="I159" s="67"/>
      <c r="J159" s="67"/>
      <c r="K159" s="67"/>
      <c r="L159" s="67"/>
      <c r="M159" s="67"/>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IA159" s="21">
        <v>11.18</v>
      </c>
      <c r="IB159" s="21" t="s">
        <v>181</v>
      </c>
      <c r="IE159" s="22"/>
      <c r="IF159" s="22"/>
      <c r="IG159" s="22"/>
      <c r="IH159" s="22"/>
      <c r="II159" s="22"/>
    </row>
    <row r="160" spans="1:243" s="21" customFormat="1" ht="42.75">
      <c r="A160" s="63">
        <v>11.19</v>
      </c>
      <c r="B160" s="61" t="s">
        <v>182</v>
      </c>
      <c r="C160" s="34"/>
      <c r="D160" s="34">
        <v>4</v>
      </c>
      <c r="E160" s="62" t="s">
        <v>47</v>
      </c>
      <c r="F160" s="64">
        <v>438.71</v>
      </c>
      <c r="G160" s="46"/>
      <c r="H160" s="40"/>
      <c r="I160" s="41" t="s">
        <v>33</v>
      </c>
      <c r="J160" s="42">
        <f t="shared" si="8"/>
        <v>1</v>
      </c>
      <c r="K160" s="40" t="s">
        <v>34</v>
      </c>
      <c r="L160" s="40" t="s">
        <v>4</v>
      </c>
      <c r="M160" s="43"/>
      <c r="N160" s="52"/>
      <c r="O160" s="52"/>
      <c r="P160" s="53"/>
      <c r="Q160" s="52"/>
      <c r="R160" s="52"/>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5">
        <f t="shared" si="9"/>
        <v>1754.84</v>
      </c>
      <c r="BB160" s="54">
        <f t="shared" si="10"/>
        <v>1754.84</v>
      </c>
      <c r="BC160" s="59" t="str">
        <f t="shared" si="11"/>
        <v>INR  One Thousand Seven Hundred &amp; Fifty Four  and Paise Eighty Four Only</v>
      </c>
      <c r="IA160" s="21">
        <v>11.19</v>
      </c>
      <c r="IB160" s="21" t="s">
        <v>182</v>
      </c>
      <c r="ID160" s="21">
        <v>4</v>
      </c>
      <c r="IE160" s="22" t="s">
        <v>47</v>
      </c>
      <c r="IF160" s="22"/>
      <c r="IG160" s="22"/>
      <c r="IH160" s="22"/>
      <c r="II160" s="22"/>
    </row>
    <row r="161" spans="1:243" s="21" customFormat="1" ht="63">
      <c r="A161" s="60">
        <v>11.2</v>
      </c>
      <c r="B161" s="61" t="s">
        <v>183</v>
      </c>
      <c r="C161" s="34"/>
      <c r="D161" s="34">
        <v>10</v>
      </c>
      <c r="E161" s="62" t="s">
        <v>47</v>
      </c>
      <c r="F161" s="64">
        <v>54.1</v>
      </c>
      <c r="G161" s="46"/>
      <c r="H161" s="40"/>
      <c r="I161" s="41" t="s">
        <v>33</v>
      </c>
      <c r="J161" s="42">
        <f t="shared" si="8"/>
        <v>1</v>
      </c>
      <c r="K161" s="40" t="s">
        <v>34</v>
      </c>
      <c r="L161" s="40" t="s">
        <v>4</v>
      </c>
      <c r="M161" s="43"/>
      <c r="N161" s="52"/>
      <c r="O161" s="52"/>
      <c r="P161" s="53"/>
      <c r="Q161" s="52"/>
      <c r="R161" s="52"/>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5">
        <f t="shared" si="9"/>
        <v>541</v>
      </c>
      <c r="BB161" s="54">
        <f t="shared" si="10"/>
        <v>541</v>
      </c>
      <c r="BC161" s="59" t="str">
        <f t="shared" si="11"/>
        <v>INR  Five Hundred &amp; Forty One  Only</v>
      </c>
      <c r="IA161" s="21">
        <v>11.2</v>
      </c>
      <c r="IB161" s="21" t="s">
        <v>183</v>
      </c>
      <c r="ID161" s="21">
        <v>10</v>
      </c>
      <c r="IE161" s="22" t="s">
        <v>47</v>
      </c>
      <c r="IF161" s="22"/>
      <c r="IG161" s="22"/>
      <c r="IH161" s="22"/>
      <c r="II161" s="22"/>
    </row>
    <row r="162" spans="1:243" s="21" customFormat="1" ht="63">
      <c r="A162" s="60">
        <v>11.21</v>
      </c>
      <c r="B162" s="61" t="s">
        <v>184</v>
      </c>
      <c r="C162" s="34"/>
      <c r="D162" s="34">
        <v>10</v>
      </c>
      <c r="E162" s="62" t="s">
        <v>44</v>
      </c>
      <c r="F162" s="64">
        <v>150.64</v>
      </c>
      <c r="G162" s="46"/>
      <c r="H162" s="40"/>
      <c r="I162" s="41" t="s">
        <v>33</v>
      </c>
      <c r="J162" s="42">
        <f t="shared" si="8"/>
        <v>1</v>
      </c>
      <c r="K162" s="40" t="s">
        <v>34</v>
      </c>
      <c r="L162" s="40" t="s">
        <v>4</v>
      </c>
      <c r="M162" s="43"/>
      <c r="N162" s="52"/>
      <c r="O162" s="52"/>
      <c r="P162" s="53"/>
      <c r="Q162" s="52"/>
      <c r="R162" s="52"/>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5">
        <f t="shared" si="9"/>
        <v>1506.4</v>
      </c>
      <c r="BB162" s="54">
        <f t="shared" si="10"/>
        <v>1506.4</v>
      </c>
      <c r="BC162" s="59" t="str">
        <f t="shared" si="11"/>
        <v>INR  One Thousand Five Hundred &amp; Six  and Paise Forty Only</v>
      </c>
      <c r="IA162" s="21">
        <v>11.21</v>
      </c>
      <c r="IB162" s="21" t="s">
        <v>184</v>
      </c>
      <c r="ID162" s="21">
        <v>10</v>
      </c>
      <c r="IE162" s="22" t="s">
        <v>44</v>
      </c>
      <c r="IF162" s="22"/>
      <c r="IG162" s="22"/>
      <c r="IH162" s="22"/>
      <c r="II162" s="22"/>
    </row>
    <row r="163" spans="1:243" s="21" customFormat="1" ht="15.75">
      <c r="A163" s="63">
        <v>12</v>
      </c>
      <c r="B163" s="61" t="s">
        <v>185</v>
      </c>
      <c r="C163" s="34"/>
      <c r="D163" s="67"/>
      <c r="E163" s="67"/>
      <c r="F163" s="67"/>
      <c r="G163" s="67"/>
      <c r="H163" s="67"/>
      <c r="I163" s="67"/>
      <c r="J163" s="67"/>
      <c r="K163" s="67"/>
      <c r="L163" s="67"/>
      <c r="M163" s="67"/>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IA163" s="21">
        <v>12</v>
      </c>
      <c r="IB163" s="21" t="s">
        <v>185</v>
      </c>
      <c r="IE163" s="22"/>
      <c r="IF163" s="22"/>
      <c r="IG163" s="22"/>
      <c r="IH163" s="22"/>
      <c r="II163" s="22"/>
    </row>
    <row r="164" spans="1:243" s="21" customFormat="1" ht="362.25">
      <c r="A164" s="60">
        <v>12.01</v>
      </c>
      <c r="B164" s="61" t="s">
        <v>186</v>
      </c>
      <c r="C164" s="34"/>
      <c r="D164" s="67"/>
      <c r="E164" s="67"/>
      <c r="F164" s="67"/>
      <c r="G164" s="67"/>
      <c r="H164" s="67"/>
      <c r="I164" s="67"/>
      <c r="J164" s="67"/>
      <c r="K164" s="67"/>
      <c r="L164" s="67"/>
      <c r="M164" s="67"/>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IA164" s="21">
        <v>12.01</v>
      </c>
      <c r="IB164" s="21" t="s">
        <v>186</v>
      </c>
      <c r="IE164" s="22"/>
      <c r="IF164" s="22"/>
      <c r="IG164" s="22"/>
      <c r="IH164" s="22"/>
      <c r="II164" s="22"/>
    </row>
    <row r="165" spans="1:243" s="21" customFormat="1" ht="15.75">
      <c r="A165" s="60">
        <v>12.02</v>
      </c>
      <c r="B165" s="61" t="s">
        <v>187</v>
      </c>
      <c r="C165" s="34"/>
      <c r="D165" s="67"/>
      <c r="E165" s="67"/>
      <c r="F165" s="67"/>
      <c r="G165" s="67"/>
      <c r="H165" s="67"/>
      <c r="I165" s="67"/>
      <c r="J165" s="67"/>
      <c r="K165" s="67"/>
      <c r="L165" s="67"/>
      <c r="M165" s="67"/>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IA165" s="21">
        <v>12.02</v>
      </c>
      <c r="IB165" s="21" t="s">
        <v>187</v>
      </c>
      <c r="IE165" s="22"/>
      <c r="IF165" s="22"/>
      <c r="IG165" s="22"/>
      <c r="IH165" s="22"/>
      <c r="II165" s="22"/>
    </row>
    <row r="166" spans="1:243" s="21" customFormat="1" ht="78.75">
      <c r="A166" s="60">
        <v>12.03</v>
      </c>
      <c r="B166" s="61" t="s">
        <v>188</v>
      </c>
      <c r="C166" s="34"/>
      <c r="D166" s="34">
        <v>18.5</v>
      </c>
      <c r="E166" s="62" t="s">
        <v>56</v>
      </c>
      <c r="F166" s="64">
        <v>380.49</v>
      </c>
      <c r="G166" s="46"/>
      <c r="H166" s="40"/>
      <c r="I166" s="41" t="s">
        <v>33</v>
      </c>
      <c r="J166" s="42">
        <f t="shared" si="8"/>
        <v>1</v>
      </c>
      <c r="K166" s="40" t="s">
        <v>34</v>
      </c>
      <c r="L166" s="40" t="s">
        <v>4</v>
      </c>
      <c r="M166" s="43"/>
      <c r="N166" s="52"/>
      <c r="O166" s="52"/>
      <c r="P166" s="53"/>
      <c r="Q166" s="52"/>
      <c r="R166" s="52"/>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5">
        <f t="shared" si="9"/>
        <v>7039.07</v>
      </c>
      <c r="BB166" s="54">
        <f t="shared" si="10"/>
        <v>7039.07</v>
      </c>
      <c r="BC166" s="59" t="str">
        <f t="shared" si="11"/>
        <v>INR  Seven Thousand  &amp;Thirty Nine  and Paise Seven Only</v>
      </c>
      <c r="IA166" s="21">
        <v>12.03</v>
      </c>
      <c r="IB166" s="21" t="s">
        <v>188</v>
      </c>
      <c r="ID166" s="21">
        <v>18.5</v>
      </c>
      <c r="IE166" s="22" t="s">
        <v>56</v>
      </c>
      <c r="IF166" s="22"/>
      <c r="IG166" s="22"/>
      <c r="IH166" s="22"/>
      <c r="II166" s="22"/>
    </row>
    <row r="167" spans="1:243" s="21" customFormat="1" ht="126">
      <c r="A167" s="60">
        <v>12.04</v>
      </c>
      <c r="B167" s="61" t="s">
        <v>189</v>
      </c>
      <c r="C167" s="34"/>
      <c r="D167" s="67"/>
      <c r="E167" s="67"/>
      <c r="F167" s="67"/>
      <c r="G167" s="67"/>
      <c r="H167" s="67"/>
      <c r="I167" s="67"/>
      <c r="J167" s="67"/>
      <c r="K167" s="67"/>
      <c r="L167" s="67"/>
      <c r="M167" s="67"/>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IA167" s="21">
        <v>12.04</v>
      </c>
      <c r="IB167" s="21" t="s">
        <v>189</v>
      </c>
      <c r="IE167" s="22"/>
      <c r="IF167" s="22"/>
      <c r="IG167" s="22"/>
      <c r="IH167" s="22"/>
      <c r="II167" s="22"/>
    </row>
    <row r="168" spans="1:243" s="21" customFormat="1" ht="78.75">
      <c r="A168" s="60">
        <v>12.05</v>
      </c>
      <c r="B168" s="61" t="s">
        <v>188</v>
      </c>
      <c r="C168" s="34"/>
      <c r="D168" s="34">
        <v>22</v>
      </c>
      <c r="E168" s="62" t="s">
        <v>56</v>
      </c>
      <c r="F168" s="64">
        <v>466.29</v>
      </c>
      <c r="G168" s="46"/>
      <c r="H168" s="40"/>
      <c r="I168" s="41" t="s">
        <v>33</v>
      </c>
      <c r="J168" s="42">
        <f t="shared" si="8"/>
        <v>1</v>
      </c>
      <c r="K168" s="40" t="s">
        <v>34</v>
      </c>
      <c r="L168" s="40" t="s">
        <v>4</v>
      </c>
      <c r="M168" s="43"/>
      <c r="N168" s="52"/>
      <c r="O168" s="52"/>
      <c r="P168" s="53"/>
      <c r="Q168" s="52"/>
      <c r="R168" s="52"/>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5">
        <f t="shared" si="9"/>
        <v>10258.38</v>
      </c>
      <c r="BB168" s="54">
        <f t="shared" si="10"/>
        <v>10258.38</v>
      </c>
      <c r="BC168" s="59" t="str">
        <f t="shared" si="11"/>
        <v>INR  Ten Thousand Two Hundred &amp; Fifty Eight  and Paise Thirty Eight Only</v>
      </c>
      <c r="IA168" s="21">
        <v>12.05</v>
      </c>
      <c r="IB168" s="21" t="s">
        <v>188</v>
      </c>
      <c r="ID168" s="21">
        <v>22</v>
      </c>
      <c r="IE168" s="22" t="s">
        <v>56</v>
      </c>
      <c r="IF168" s="22"/>
      <c r="IG168" s="22"/>
      <c r="IH168" s="22"/>
      <c r="II168" s="22"/>
    </row>
    <row r="169" spans="1:243" s="21" customFormat="1" ht="141.75">
      <c r="A169" s="60">
        <v>12.06</v>
      </c>
      <c r="B169" s="61" t="s">
        <v>190</v>
      </c>
      <c r="C169" s="34"/>
      <c r="D169" s="67"/>
      <c r="E169" s="67"/>
      <c r="F169" s="67"/>
      <c r="G169" s="67"/>
      <c r="H169" s="67"/>
      <c r="I169" s="67"/>
      <c r="J169" s="67"/>
      <c r="K169" s="67"/>
      <c r="L169" s="67"/>
      <c r="M169" s="67"/>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IA169" s="21">
        <v>12.06</v>
      </c>
      <c r="IB169" s="21" t="s">
        <v>190</v>
      </c>
      <c r="IE169" s="22"/>
      <c r="IF169" s="22"/>
      <c r="IG169" s="22"/>
      <c r="IH169" s="22"/>
      <c r="II169" s="22"/>
    </row>
    <row r="170" spans="1:243" s="21" customFormat="1" ht="47.25">
      <c r="A170" s="60">
        <v>12.07</v>
      </c>
      <c r="B170" s="61" t="s">
        <v>191</v>
      </c>
      <c r="C170" s="34"/>
      <c r="D170" s="34">
        <v>1.1</v>
      </c>
      <c r="E170" s="62" t="s">
        <v>43</v>
      </c>
      <c r="F170" s="64">
        <v>894.17</v>
      </c>
      <c r="G170" s="46"/>
      <c r="H170" s="40"/>
      <c r="I170" s="41" t="s">
        <v>33</v>
      </c>
      <c r="J170" s="42">
        <f t="shared" si="8"/>
        <v>1</v>
      </c>
      <c r="K170" s="40" t="s">
        <v>34</v>
      </c>
      <c r="L170" s="40" t="s">
        <v>4</v>
      </c>
      <c r="M170" s="43"/>
      <c r="N170" s="52"/>
      <c r="O170" s="52"/>
      <c r="P170" s="53"/>
      <c r="Q170" s="52"/>
      <c r="R170" s="52"/>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5">
        <f t="shared" si="9"/>
        <v>983.59</v>
      </c>
      <c r="BB170" s="54">
        <f t="shared" si="10"/>
        <v>983.59</v>
      </c>
      <c r="BC170" s="59" t="str">
        <f t="shared" si="11"/>
        <v>INR  Nine Hundred &amp; Eighty Three  and Paise Fifty Nine Only</v>
      </c>
      <c r="IA170" s="21">
        <v>12.07</v>
      </c>
      <c r="IB170" s="21" t="s">
        <v>191</v>
      </c>
      <c r="ID170" s="21">
        <v>1.1</v>
      </c>
      <c r="IE170" s="22" t="s">
        <v>43</v>
      </c>
      <c r="IF170" s="22"/>
      <c r="IG170" s="22"/>
      <c r="IH170" s="22"/>
      <c r="II170" s="22"/>
    </row>
    <row r="171" spans="1:243" s="21" customFormat="1" ht="110.25">
      <c r="A171" s="60">
        <v>12.08</v>
      </c>
      <c r="B171" s="61" t="s">
        <v>192</v>
      </c>
      <c r="C171" s="34"/>
      <c r="D171" s="67"/>
      <c r="E171" s="67"/>
      <c r="F171" s="67"/>
      <c r="G171" s="67"/>
      <c r="H171" s="67"/>
      <c r="I171" s="67"/>
      <c r="J171" s="67"/>
      <c r="K171" s="67"/>
      <c r="L171" s="67"/>
      <c r="M171" s="67"/>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IA171" s="21">
        <v>12.08</v>
      </c>
      <c r="IB171" s="21" t="s">
        <v>192</v>
      </c>
      <c r="IE171" s="22"/>
      <c r="IF171" s="22"/>
      <c r="IG171" s="22"/>
      <c r="IH171" s="22"/>
      <c r="II171" s="22"/>
    </row>
    <row r="172" spans="1:243" s="21" customFormat="1" ht="30.75" customHeight="1">
      <c r="A172" s="60">
        <v>12.09</v>
      </c>
      <c r="B172" s="61" t="s">
        <v>193</v>
      </c>
      <c r="C172" s="34"/>
      <c r="D172" s="34">
        <v>16</v>
      </c>
      <c r="E172" s="62" t="s">
        <v>47</v>
      </c>
      <c r="F172" s="64">
        <v>288.65</v>
      </c>
      <c r="G172" s="46"/>
      <c r="H172" s="40"/>
      <c r="I172" s="41" t="s">
        <v>33</v>
      </c>
      <c r="J172" s="42">
        <f t="shared" si="8"/>
        <v>1</v>
      </c>
      <c r="K172" s="40" t="s">
        <v>34</v>
      </c>
      <c r="L172" s="40" t="s">
        <v>4</v>
      </c>
      <c r="M172" s="43"/>
      <c r="N172" s="52"/>
      <c r="O172" s="52"/>
      <c r="P172" s="53"/>
      <c r="Q172" s="52"/>
      <c r="R172" s="52"/>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5">
        <f t="shared" si="9"/>
        <v>4618.4</v>
      </c>
      <c r="BB172" s="54">
        <f t="shared" si="10"/>
        <v>4618.4</v>
      </c>
      <c r="BC172" s="59" t="str">
        <f t="shared" si="11"/>
        <v>INR  Four Thousand Six Hundred &amp; Eighteen  and Paise Forty Only</v>
      </c>
      <c r="IA172" s="21">
        <v>12.09</v>
      </c>
      <c r="IB172" s="21" t="s">
        <v>193</v>
      </c>
      <c r="ID172" s="21">
        <v>16</v>
      </c>
      <c r="IE172" s="22" t="s">
        <v>47</v>
      </c>
      <c r="IF172" s="22"/>
      <c r="IG172" s="22"/>
      <c r="IH172" s="22"/>
      <c r="II172" s="22"/>
    </row>
    <row r="173" spans="1:243" s="21" customFormat="1" ht="15.75">
      <c r="A173" s="60">
        <v>13</v>
      </c>
      <c r="B173" s="61" t="s">
        <v>194</v>
      </c>
      <c r="C173" s="34"/>
      <c r="D173" s="67"/>
      <c r="E173" s="67"/>
      <c r="F173" s="67"/>
      <c r="G173" s="67"/>
      <c r="H173" s="67"/>
      <c r="I173" s="67"/>
      <c r="J173" s="67"/>
      <c r="K173" s="67"/>
      <c r="L173" s="67"/>
      <c r="M173" s="67"/>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IA173" s="21">
        <v>13</v>
      </c>
      <c r="IB173" s="21" t="s">
        <v>194</v>
      </c>
      <c r="IE173" s="22"/>
      <c r="IF173" s="22"/>
      <c r="IG173" s="22"/>
      <c r="IH173" s="22"/>
      <c r="II173" s="22"/>
    </row>
    <row r="174" spans="1:243" s="21" customFormat="1" ht="315">
      <c r="A174" s="60">
        <v>13.01</v>
      </c>
      <c r="B174" s="61" t="s">
        <v>195</v>
      </c>
      <c r="C174" s="34"/>
      <c r="D174" s="34">
        <v>10</v>
      </c>
      <c r="E174" s="62" t="s">
        <v>43</v>
      </c>
      <c r="F174" s="64">
        <v>452.96</v>
      </c>
      <c r="G174" s="46"/>
      <c r="H174" s="40"/>
      <c r="I174" s="41" t="s">
        <v>33</v>
      </c>
      <c r="J174" s="42">
        <f t="shared" si="8"/>
        <v>1</v>
      </c>
      <c r="K174" s="40" t="s">
        <v>34</v>
      </c>
      <c r="L174" s="40" t="s">
        <v>4</v>
      </c>
      <c r="M174" s="43"/>
      <c r="N174" s="52"/>
      <c r="O174" s="52"/>
      <c r="P174" s="53"/>
      <c r="Q174" s="52"/>
      <c r="R174" s="52"/>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5">
        <f t="shared" si="9"/>
        <v>4529.6</v>
      </c>
      <c r="BB174" s="54">
        <f t="shared" si="10"/>
        <v>4529.6</v>
      </c>
      <c r="BC174" s="59" t="str">
        <f t="shared" si="11"/>
        <v>INR  Four Thousand Five Hundred &amp; Twenty Nine  and Paise Sixty Only</v>
      </c>
      <c r="IA174" s="21">
        <v>13.01</v>
      </c>
      <c r="IB174" s="21" t="s">
        <v>195</v>
      </c>
      <c r="ID174" s="21">
        <v>10</v>
      </c>
      <c r="IE174" s="22" t="s">
        <v>43</v>
      </c>
      <c r="IF174" s="22"/>
      <c r="IG174" s="22"/>
      <c r="IH174" s="22"/>
      <c r="II174" s="22"/>
    </row>
    <row r="175" spans="1:243" s="21" customFormat="1" ht="31.5">
      <c r="A175" s="60">
        <v>14</v>
      </c>
      <c r="B175" s="61" t="s">
        <v>196</v>
      </c>
      <c r="C175" s="34"/>
      <c r="D175" s="67"/>
      <c r="E175" s="67"/>
      <c r="F175" s="67"/>
      <c r="G175" s="67"/>
      <c r="H175" s="67"/>
      <c r="I175" s="67"/>
      <c r="J175" s="67"/>
      <c r="K175" s="67"/>
      <c r="L175" s="67"/>
      <c r="M175" s="67"/>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IA175" s="21">
        <v>14</v>
      </c>
      <c r="IB175" s="21" t="s">
        <v>196</v>
      </c>
      <c r="IE175" s="22"/>
      <c r="IF175" s="22"/>
      <c r="IG175" s="22"/>
      <c r="IH175" s="22"/>
      <c r="II175" s="22"/>
    </row>
    <row r="176" spans="1:243" s="21" customFormat="1" ht="94.5">
      <c r="A176" s="60">
        <v>14.01</v>
      </c>
      <c r="B176" s="61" t="s">
        <v>197</v>
      </c>
      <c r="C176" s="34"/>
      <c r="D176" s="67"/>
      <c r="E176" s="67"/>
      <c r="F176" s="67"/>
      <c r="G176" s="67"/>
      <c r="H176" s="67"/>
      <c r="I176" s="67"/>
      <c r="J176" s="67"/>
      <c r="K176" s="67"/>
      <c r="L176" s="67"/>
      <c r="M176" s="67"/>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IA176" s="21">
        <v>14.01</v>
      </c>
      <c r="IB176" s="21" t="s">
        <v>197</v>
      </c>
      <c r="IE176" s="22"/>
      <c r="IF176" s="22"/>
      <c r="IG176" s="22"/>
      <c r="IH176" s="22"/>
      <c r="II176" s="22"/>
    </row>
    <row r="177" spans="1:243" s="21" customFormat="1" ht="78.75">
      <c r="A177" s="60">
        <v>14.02</v>
      </c>
      <c r="B177" s="61" t="s">
        <v>198</v>
      </c>
      <c r="C177" s="34"/>
      <c r="D177" s="34">
        <v>3</v>
      </c>
      <c r="E177" s="62" t="s">
        <v>43</v>
      </c>
      <c r="F177" s="64">
        <v>103.24</v>
      </c>
      <c r="G177" s="46"/>
      <c r="H177" s="40"/>
      <c r="I177" s="41" t="s">
        <v>33</v>
      </c>
      <c r="J177" s="42">
        <f t="shared" si="8"/>
        <v>1</v>
      </c>
      <c r="K177" s="40" t="s">
        <v>34</v>
      </c>
      <c r="L177" s="40" t="s">
        <v>4</v>
      </c>
      <c r="M177" s="43"/>
      <c r="N177" s="52"/>
      <c r="O177" s="52"/>
      <c r="P177" s="53"/>
      <c r="Q177" s="52"/>
      <c r="R177" s="52"/>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5">
        <f t="shared" si="9"/>
        <v>309.72</v>
      </c>
      <c r="BB177" s="54">
        <f t="shared" si="10"/>
        <v>309.72</v>
      </c>
      <c r="BC177" s="59" t="str">
        <f t="shared" si="11"/>
        <v>INR  Three Hundred &amp; Nine  and Paise Seventy Two Only</v>
      </c>
      <c r="IA177" s="21">
        <v>14.02</v>
      </c>
      <c r="IB177" s="21" t="s">
        <v>198</v>
      </c>
      <c r="ID177" s="21">
        <v>3</v>
      </c>
      <c r="IE177" s="22" t="s">
        <v>43</v>
      </c>
      <c r="IF177" s="22"/>
      <c r="IG177" s="22"/>
      <c r="IH177" s="22"/>
      <c r="II177" s="22"/>
    </row>
    <row r="178" spans="1:243" s="21" customFormat="1" ht="110.25">
      <c r="A178" s="60">
        <v>14.03</v>
      </c>
      <c r="B178" s="61" t="s">
        <v>199</v>
      </c>
      <c r="C178" s="34"/>
      <c r="D178" s="67"/>
      <c r="E178" s="67"/>
      <c r="F178" s="67"/>
      <c r="G178" s="67"/>
      <c r="H178" s="67"/>
      <c r="I178" s="67"/>
      <c r="J178" s="67"/>
      <c r="K178" s="67"/>
      <c r="L178" s="67"/>
      <c r="M178" s="67"/>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IA178" s="21">
        <v>14.03</v>
      </c>
      <c r="IB178" s="21" t="s">
        <v>199</v>
      </c>
      <c r="IE178" s="22"/>
      <c r="IF178" s="22"/>
      <c r="IG178" s="22"/>
      <c r="IH178" s="22"/>
      <c r="II178" s="22"/>
    </row>
    <row r="179" spans="1:243" s="21" customFormat="1" ht="42.75">
      <c r="A179" s="60">
        <v>14.04</v>
      </c>
      <c r="B179" s="61" t="s">
        <v>200</v>
      </c>
      <c r="C179" s="34"/>
      <c r="D179" s="34">
        <v>3</v>
      </c>
      <c r="E179" s="62" t="s">
        <v>43</v>
      </c>
      <c r="F179" s="64">
        <v>447.61</v>
      </c>
      <c r="G179" s="46"/>
      <c r="H179" s="40"/>
      <c r="I179" s="41" t="s">
        <v>33</v>
      </c>
      <c r="J179" s="42">
        <f t="shared" si="8"/>
        <v>1</v>
      </c>
      <c r="K179" s="40" t="s">
        <v>34</v>
      </c>
      <c r="L179" s="40" t="s">
        <v>4</v>
      </c>
      <c r="M179" s="43"/>
      <c r="N179" s="52"/>
      <c r="O179" s="52"/>
      <c r="P179" s="53"/>
      <c r="Q179" s="52"/>
      <c r="R179" s="52"/>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5">
        <f t="shared" si="9"/>
        <v>1342.83</v>
      </c>
      <c r="BB179" s="54">
        <f t="shared" si="10"/>
        <v>1342.83</v>
      </c>
      <c r="BC179" s="59" t="str">
        <f t="shared" si="11"/>
        <v>INR  One Thousand Three Hundred &amp; Forty Two  and Paise Eighty Three Only</v>
      </c>
      <c r="IA179" s="21">
        <v>14.04</v>
      </c>
      <c r="IB179" s="21" t="s">
        <v>200</v>
      </c>
      <c r="ID179" s="21">
        <v>3</v>
      </c>
      <c r="IE179" s="22" t="s">
        <v>43</v>
      </c>
      <c r="IF179" s="22"/>
      <c r="IG179" s="22"/>
      <c r="IH179" s="22"/>
      <c r="II179" s="22"/>
    </row>
    <row r="180" spans="1:243" s="21" customFormat="1" ht="15.75">
      <c r="A180" s="60">
        <v>15</v>
      </c>
      <c r="B180" s="61" t="s">
        <v>201</v>
      </c>
      <c r="C180" s="34"/>
      <c r="D180" s="67"/>
      <c r="E180" s="67"/>
      <c r="F180" s="67"/>
      <c r="G180" s="67"/>
      <c r="H180" s="67"/>
      <c r="I180" s="67"/>
      <c r="J180" s="67"/>
      <c r="K180" s="67"/>
      <c r="L180" s="67"/>
      <c r="M180" s="67"/>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IA180" s="21">
        <v>15</v>
      </c>
      <c r="IB180" s="21" t="s">
        <v>201</v>
      </c>
      <c r="IE180" s="22"/>
      <c r="IF180" s="22"/>
      <c r="IG180" s="22"/>
      <c r="IH180" s="22"/>
      <c r="II180" s="22"/>
    </row>
    <row r="181" spans="1:243" s="21" customFormat="1" ht="132" customHeight="1">
      <c r="A181" s="60">
        <v>15.01</v>
      </c>
      <c r="B181" s="61" t="s">
        <v>202</v>
      </c>
      <c r="C181" s="34"/>
      <c r="D181" s="34">
        <v>0.5</v>
      </c>
      <c r="E181" s="62" t="s">
        <v>210</v>
      </c>
      <c r="F181" s="64">
        <v>4985.93</v>
      </c>
      <c r="G181" s="46"/>
      <c r="H181" s="40"/>
      <c r="I181" s="41" t="s">
        <v>33</v>
      </c>
      <c r="J181" s="42">
        <f t="shared" si="8"/>
        <v>1</v>
      </c>
      <c r="K181" s="40" t="s">
        <v>34</v>
      </c>
      <c r="L181" s="40" t="s">
        <v>4</v>
      </c>
      <c r="M181" s="43"/>
      <c r="N181" s="52"/>
      <c r="O181" s="52"/>
      <c r="P181" s="53"/>
      <c r="Q181" s="52"/>
      <c r="R181" s="52"/>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5">
        <f t="shared" si="9"/>
        <v>2492.97</v>
      </c>
      <c r="BB181" s="54">
        <f t="shared" si="10"/>
        <v>2492.97</v>
      </c>
      <c r="BC181" s="59" t="str">
        <f t="shared" si="11"/>
        <v>INR  Two Thousand Four Hundred &amp; Ninety Two  and Paise Ninety Seven Only</v>
      </c>
      <c r="IA181" s="21">
        <v>15.01</v>
      </c>
      <c r="IB181" s="65" t="s">
        <v>202</v>
      </c>
      <c r="ID181" s="21">
        <v>0.5</v>
      </c>
      <c r="IE181" s="22" t="s">
        <v>210</v>
      </c>
      <c r="IF181" s="22"/>
      <c r="IG181" s="22"/>
      <c r="IH181" s="22"/>
      <c r="II181" s="22"/>
    </row>
    <row r="182" spans="1:243" s="21" customFormat="1" ht="78.75">
      <c r="A182" s="60">
        <v>15.02</v>
      </c>
      <c r="B182" s="61" t="s">
        <v>203</v>
      </c>
      <c r="C182" s="34"/>
      <c r="D182" s="34">
        <v>1</v>
      </c>
      <c r="E182" s="62" t="s">
        <v>209</v>
      </c>
      <c r="F182" s="64">
        <v>457.52</v>
      </c>
      <c r="G182" s="46"/>
      <c r="H182" s="40"/>
      <c r="I182" s="41" t="s">
        <v>33</v>
      </c>
      <c r="J182" s="42">
        <f t="shared" si="8"/>
        <v>1</v>
      </c>
      <c r="K182" s="40" t="s">
        <v>34</v>
      </c>
      <c r="L182" s="40" t="s">
        <v>4</v>
      </c>
      <c r="M182" s="43"/>
      <c r="N182" s="52"/>
      <c r="O182" s="52"/>
      <c r="P182" s="53"/>
      <c r="Q182" s="52"/>
      <c r="R182" s="52"/>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5">
        <f t="shared" si="9"/>
        <v>457.52</v>
      </c>
      <c r="BB182" s="54">
        <f t="shared" si="10"/>
        <v>457.52</v>
      </c>
      <c r="BC182" s="59" t="str">
        <f t="shared" si="11"/>
        <v>INR  Four Hundred &amp; Fifty Seven  and Paise Fifty Two Only</v>
      </c>
      <c r="IA182" s="21">
        <v>15.02</v>
      </c>
      <c r="IB182" s="21" t="s">
        <v>203</v>
      </c>
      <c r="ID182" s="21">
        <v>1</v>
      </c>
      <c r="IE182" s="22" t="s">
        <v>209</v>
      </c>
      <c r="IF182" s="22"/>
      <c r="IG182" s="22"/>
      <c r="IH182" s="22"/>
      <c r="II182" s="22"/>
    </row>
    <row r="183" spans="1:243" s="21" customFormat="1" ht="63">
      <c r="A183" s="60">
        <v>15.03</v>
      </c>
      <c r="B183" s="61" t="s">
        <v>204</v>
      </c>
      <c r="C183" s="34"/>
      <c r="D183" s="34">
        <v>2</v>
      </c>
      <c r="E183" s="62" t="s">
        <v>209</v>
      </c>
      <c r="F183" s="64">
        <v>574.83</v>
      </c>
      <c r="G183" s="46"/>
      <c r="H183" s="40"/>
      <c r="I183" s="41" t="s">
        <v>33</v>
      </c>
      <c r="J183" s="42">
        <f t="shared" si="8"/>
        <v>1</v>
      </c>
      <c r="K183" s="40" t="s">
        <v>34</v>
      </c>
      <c r="L183" s="40" t="s">
        <v>4</v>
      </c>
      <c r="M183" s="43"/>
      <c r="N183" s="52"/>
      <c r="O183" s="52"/>
      <c r="P183" s="53"/>
      <c r="Q183" s="52"/>
      <c r="R183" s="52"/>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5">
        <f t="shared" si="9"/>
        <v>1149.66</v>
      </c>
      <c r="BB183" s="54">
        <f t="shared" si="10"/>
        <v>1149.66</v>
      </c>
      <c r="BC183" s="59" t="str">
        <f t="shared" si="11"/>
        <v>INR  One Thousand One Hundred &amp; Forty Nine  and Paise Sixty Six Only</v>
      </c>
      <c r="IA183" s="21">
        <v>15.03</v>
      </c>
      <c r="IB183" s="21" t="s">
        <v>204</v>
      </c>
      <c r="ID183" s="21">
        <v>2</v>
      </c>
      <c r="IE183" s="22" t="s">
        <v>209</v>
      </c>
      <c r="IF183" s="22"/>
      <c r="IG183" s="22"/>
      <c r="IH183" s="22"/>
      <c r="II183" s="22"/>
    </row>
    <row r="184" spans="1:243" s="21" customFormat="1" ht="63">
      <c r="A184" s="60">
        <v>15.04</v>
      </c>
      <c r="B184" s="61" t="s">
        <v>205</v>
      </c>
      <c r="C184" s="34"/>
      <c r="D184" s="34">
        <v>3</v>
      </c>
      <c r="E184" s="62" t="s">
        <v>209</v>
      </c>
      <c r="F184" s="64">
        <v>51.62</v>
      </c>
      <c r="G184" s="46"/>
      <c r="H184" s="40"/>
      <c r="I184" s="41" t="s">
        <v>33</v>
      </c>
      <c r="J184" s="42">
        <f t="shared" si="8"/>
        <v>1</v>
      </c>
      <c r="K184" s="40" t="s">
        <v>34</v>
      </c>
      <c r="L184" s="40" t="s">
        <v>4</v>
      </c>
      <c r="M184" s="43"/>
      <c r="N184" s="52"/>
      <c r="O184" s="52"/>
      <c r="P184" s="53"/>
      <c r="Q184" s="52"/>
      <c r="R184" s="52"/>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5">
        <f t="shared" si="9"/>
        <v>154.86</v>
      </c>
      <c r="BB184" s="54">
        <f t="shared" si="10"/>
        <v>154.86</v>
      </c>
      <c r="BC184" s="59" t="str">
        <f t="shared" si="11"/>
        <v>INR  One Hundred &amp; Fifty Four  and Paise Eighty Six Only</v>
      </c>
      <c r="IA184" s="21">
        <v>15.04</v>
      </c>
      <c r="IB184" s="21" t="s">
        <v>205</v>
      </c>
      <c r="ID184" s="21">
        <v>3</v>
      </c>
      <c r="IE184" s="22" t="s">
        <v>209</v>
      </c>
      <c r="IF184" s="22"/>
      <c r="IG184" s="22"/>
      <c r="IH184" s="22"/>
      <c r="II184" s="22"/>
    </row>
    <row r="185" spans="1:243" s="21" customFormat="1" ht="31.5">
      <c r="A185" s="60">
        <v>15.05</v>
      </c>
      <c r="B185" s="61" t="s">
        <v>206</v>
      </c>
      <c r="C185" s="34"/>
      <c r="D185" s="34">
        <v>10</v>
      </c>
      <c r="E185" s="62" t="s">
        <v>209</v>
      </c>
      <c r="F185" s="64">
        <v>29.33</v>
      </c>
      <c r="G185" s="46"/>
      <c r="H185" s="40"/>
      <c r="I185" s="41" t="s">
        <v>33</v>
      </c>
      <c r="J185" s="42">
        <f t="shared" si="8"/>
        <v>1</v>
      </c>
      <c r="K185" s="40" t="s">
        <v>34</v>
      </c>
      <c r="L185" s="40" t="s">
        <v>4</v>
      </c>
      <c r="M185" s="43"/>
      <c r="N185" s="52"/>
      <c r="O185" s="52"/>
      <c r="P185" s="53"/>
      <c r="Q185" s="52"/>
      <c r="R185" s="52"/>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5">
        <f t="shared" si="9"/>
        <v>293.3</v>
      </c>
      <c r="BB185" s="54">
        <f t="shared" si="10"/>
        <v>293.3</v>
      </c>
      <c r="BC185" s="59" t="str">
        <f t="shared" si="11"/>
        <v>INR  Two Hundred &amp; Ninety Three  and Paise Thirty Only</v>
      </c>
      <c r="IA185" s="21">
        <v>15.05</v>
      </c>
      <c r="IB185" s="21" t="s">
        <v>206</v>
      </c>
      <c r="ID185" s="21">
        <v>10</v>
      </c>
      <c r="IE185" s="22" t="s">
        <v>209</v>
      </c>
      <c r="IF185" s="22"/>
      <c r="IG185" s="22"/>
      <c r="IH185" s="22"/>
      <c r="II185" s="22"/>
    </row>
    <row r="186" spans="1:243" s="21" customFormat="1" ht="63">
      <c r="A186" s="60">
        <v>15.06</v>
      </c>
      <c r="B186" s="61" t="s">
        <v>207</v>
      </c>
      <c r="C186" s="34"/>
      <c r="D186" s="34">
        <v>1</v>
      </c>
      <c r="E186" s="62" t="s">
        <v>209</v>
      </c>
      <c r="F186" s="64">
        <v>586.56</v>
      </c>
      <c r="G186" s="46"/>
      <c r="H186" s="40"/>
      <c r="I186" s="41" t="s">
        <v>33</v>
      </c>
      <c r="J186" s="42">
        <f t="shared" si="8"/>
        <v>1</v>
      </c>
      <c r="K186" s="40" t="s">
        <v>34</v>
      </c>
      <c r="L186" s="40" t="s">
        <v>4</v>
      </c>
      <c r="M186" s="43"/>
      <c r="N186" s="52"/>
      <c r="O186" s="52"/>
      <c r="P186" s="53"/>
      <c r="Q186" s="52"/>
      <c r="R186" s="52"/>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5">
        <f t="shared" si="9"/>
        <v>586.56</v>
      </c>
      <c r="BB186" s="54">
        <f t="shared" si="10"/>
        <v>586.56</v>
      </c>
      <c r="BC186" s="59" t="str">
        <f t="shared" si="11"/>
        <v>INR  Five Hundred &amp; Eighty Six  and Paise Fifty Six Only</v>
      </c>
      <c r="IA186" s="21">
        <v>15.06</v>
      </c>
      <c r="IB186" s="21" t="s">
        <v>207</v>
      </c>
      <c r="ID186" s="21">
        <v>1</v>
      </c>
      <c r="IE186" s="22" t="s">
        <v>209</v>
      </c>
      <c r="IF186" s="22"/>
      <c r="IG186" s="22"/>
      <c r="IH186" s="22"/>
      <c r="II186" s="22"/>
    </row>
    <row r="187" spans="1:243" s="21" customFormat="1" ht="129" customHeight="1">
      <c r="A187" s="60">
        <v>15.07</v>
      </c>
      <c r="B187" s="61" t="s">
        <v>208</v>
      </c>
      <c r="C187" s="34"/>
      <c r="D187" s="34">
        <v>8</v>
      </c>
      <c r="E187" s="62" t="s">
        <v>211</v>
      </c>
      <c r="F187" s="64">
        <v>1954.84</v>
      </c>
      <c r="G187" s="46"/>
      <c r="H187" s="40"/>
      <c r="I187" s="41" t="s">
        <v>33</v>
      </c>
      <c r="J187" s="42">
        <f t="shared" si="8"/>
        <v>1</v>
      </c>
      <c r="K187" s="40" t="s">
        <v>34</v>
      </c>
      <c r="L187" s="40" t="s">
        <v>4</v>
      </c>
      <c r="M187" s="43"/>
      <c r="N187" s="52"/>
      <c r="O187" s="52"/>
      <c r="P187" s="53"/>
      <c r="Q187" s="52"/>
      <c r="R187" s="52"/>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5">
        <f t="shared" si="9"/>
        <v>15638.72</v>
      </c>
      <c r="BB187" s="54">
        <f t="shared" si="10"/>
        <v>15638.72</v>
      </c>
      <c r="BC187" s="59" t="str">
        <f t="shared" si="11"/>
        <v>INR  Fifteen Thousand Six Hundred &amp; Thirty Eight  and Paise Seventy Two Only</v>
      </c>
      <c r="IA187" s="21">
        <v>15.07</v>
      </c>
      <c r="IB187" s="65" t="s">
        <v>208</v>
      </c>
      <c r="ID187" s="21">
        <v>8</v>
      </c>
      <c r="IE187" s="22" t="s">
        <v>211</v>
      </c>
      <c r="IF187" s="22"/>
      <c r="IG187" s="22"/>
      <c r="IH187" s="22"/>
      <c r="II187" s="22"/>
    </row>
    <row r="188" spans="1:55" ht="42.75">
      <c r="A188" s="47" t="s">
        <v>35</v>
      </c>
      <c r="B188" s="48"/>
      <c r="C188" s="49"/>
      <c r="D188" s="35"/>
      <c r="E188" s="35"/>
      <c r="F188" s="35"/>
      <c r="G188" s="35"/>
      <c r="H188" s="50"/>
      <c r="I188" s="50"/>
      <c r="J188" s="50"/>
      <c r="K188" s="50"/>
      <c r="L188" s="5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58">
        <f>SUM(BA13:BA187)</f>
        <v>287864.43</v>
      </c>
      <c r="BB188" s="58">
        <f>SUM(BB13:BB187)</f>
        <v>287864.43</v>
      </c>
      <c r="BC188" s="66" t="str">
        <f>SpellNumber($E$2,BB188)</f>
        <v>INR  Two Lakh Eighty Seven Thousand Eight Hundred &amp; Sixty Four  and Paise Forty Three Only</v>
      </c>
    </row>
    <row r="189" spans="1:55" ht="46.5" customHeight="1">
      <c r="A189" s="24" t="s">
        <v>36</v>
      </c>
      <c r="B189" s="25"/>
      <c r="C189" s="26"/>
      <c r="D189" s="27"/>
      <c r="E189" s="36" t="s">
        <v>45</v>
      </c>
      <c r="F189" s="37"/>
      <c r="G189" s="28"/>
      <c r="H189" s="29"/>
      <c r="I189" s="29"/>
      <c r="J189" s="29"/>
      <c r="K189" s="30"/>
      <c r="L189" s="31"/>
      <c r="M189" s="32"/>
      <c r="N189" s="33"/>
      <c r="O189" s="21"/>
      <c r="P189" s="21"/>
      <c r="Q189" s="21"/>
      <c r="R189" s="21"/>
      <c r="S189" s="21"/>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56">
        <f>IF(ISBLANK(F189),0,IF(E189="Excess (+)",ROUND(BA188+(BA188*F189),2),IF(E189="Less (-)",ROUND(BA188+(BA188*F189*(-1)),2),IF(E189="At Par",BA188,0))))</f>
        <v>0</v>
      </c>
      <c r="BB189" s="57">
        <f>ROUND(BA189,0)</f>
        <v>0</v>
      </c>
      <c r="BC189" s="39" t="str">
        <f>SpellNumber($E$2,BB189)</f>
        <v>INR Zero Only</v>
      </c>
    </row>
    <row r="190" spans="1:55" ht="45.75" customHeight="1">
      <c r="A190" s="23" t="s">
        <v>37</v>
      </c>
      <c r="B190" s="23"/>
      <c r="C190" s="69" t="str">
        <f>SpellNumber($E$2,BB189)</f>
        <v>INR Zero Only</v>
      </c>
      <c r="D190" s="69"/>
      <c r="E190" s="69"/>
      <c r="F190" s="69"/>
      <c r="G190" s="69"/>
      <c r="H190" s="69"/>
      <c r="I190" s="69"/>
      <c r="J190" s="69"/>
      <c r="K190" s="69"/>
      <c r="L190" s="69"/>
      <c r="M190" s="69"/>
      <c r="N190" s="69"/>
      <c r="O190" s="69"/>
      <c r="P190" s="69"/>
      <c r="Q190" s="69"/>
      <c r="R190" s="69"/>
      <c r="S190" s="69"/>
      <c r="T190" s="69"/>
      <c r="U190" s="69"/>
      <c r="V190" s="69"/>
      <c r="W190" s="69"/>
      <c r="X190" s="69"/>
      <c r="Y190" s="69"/>
      <c r="Z190" s="69"/>
      <c r="AA190" s="69"/>
      <c r="AB190" s="69"/>
      <c r="AC190" s="69"/>
      <c r="AD190" s="69"/>
      <c r="AE190" s="69"/>
      <c r="AF190" s="69"/>
      <c r="AG190" s="69"/>
      <c r="AH190" s="69"/>
      <c r="AI190" s="69"/>
      <c r="AJ190" s="69"/>
      <c r="AK190" s="69"/>
      <c r="AL190" s="69"/>
      <c r="AM190" s="69"/>
      <c r="AN190" s="69"/>
      <c r="AO190" s="69"/>
      <c r="AP190" s="69"/>
      <c r="AQ190" s="69"/>
      <c r="AR190" s="69"/>
      <c r="AS190" s="69"/>
      <c r="AT190" s="69"/>
      <c r="AU190" s="69"/>
      <c r="AV190" s="69"/>
      <c r="AW190" s="69"/>
      <c r="AX190" s="69"/>
      <c r="AY190" s="69"/>
      <c r="AZ190" s="69"/>
      <c r="BA190" s="69"/>
      <c r="BB190" s="69"/>
      <c r="BC190" s="69"/>
    </row>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1" ht="15"/>
    <row r="1822" ht="15"/>
    <row r="1823" ht="15"/>
    <row r="1824" ht="15"/>
    <row r="1825" ht="15"/>
    <row r="1826" ht="15"/>
    <row r="1827" ht="15"/>
    <row r="1828" ht="15"/>
    <row r="1829" ht="15"/>
    <row r="1830" ht="15"/>
    <row r="1831" ht="15"/>
    <row r="1832" ht="15"/>
    <row r="1833" ht="15"/>
    <row r="1834" ht="15"/>
    <row r="1835" ht="15"/>
    <row r="1836" ht="15"/>
    <row r="1839" ht="15"/>
    <row r="1840" ht="15"/>
    <row r="1842" ht="15"/>
    <row r="1843" ht="15"/>
    <row r="1844" ht="15"/>
    <row r="1846" ht="15"/>
    <row r="1847" ht="15"/>
    <row r="1849" ht="15"/>
    <row r="1850" ht="15"/>
    <row r="1851" ht="15"/>
    <row r="1852" ht="15"/>
    <row r="1854" ht="15"/>
    <row r="1855" ht="15"/>
    <row r="1856" ht="15"/>
    <row r="1857" ht="15"/>
    <row r="1859" ht="15"/>
    <row r="1860" ht="15"/>
    <row r="1861" ht="15"/>
    <row r="1862" ht="15"/>
    <row r="1864" ht="15"/>
    <row r="1865" ht="15"/>
    <row r="1867"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4" ht="15"/>
    <row r="1895" ht="15"/>
    <row r="1896" ht="15"/>
    <row r="1897" ht="15"/>
    <row r="1899" ht="15"/>
    <row r="1900" ht="15"/>
    <row r="1901" ht="15"/>
    <row r="1902" ht="15"/>
    <row r="1903" ht="15"/>
    <row r="1904" ht="15"/>
    <row r="1905" ht="15"/>
    <row r="1906" ht="15"/>
    <row r="1907" ht="15"/>
    <row r="1909" ht="15"/>
    <row r="1910" ht="15"/>
    <row r="1911" ht="15"/>
    <row r="1912" ht="15"/>
    <row r="1913" ht="15"/>
    <row r="1914" ht="15"/>
    <row r="1915" ht="15"/>
    <row r="1916" ht="15"/>
    <row r="1917" ht="15"/>
    <row r="1919" ht="15"/>
    <row r="1920" ht="15"/>
    <row r="1921" ht="15"/>
    <row r="1922" ht="15"/>
    <row r="1923" ht="15"/>
    <row r="1924"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6" ht="15"/>
    <row r="1947" ht="15"/>
    <row r="1948" ht="15"/>
    <row r="1949" ht="15"/>
    <row r="1950" ht="15"/>
    <row r="1951" ht="15"/>
    <row r="1952" ht="15"/>
    <row r="1954" ht="15"/>
    <row r="1955" ht="15"/>
    <row r="1956" ht="15"/>
    <row r="1957" ht="15"/>
    <row r="1958" ht="15"/>
    <row r="1959" ht="15"/>
    <row r="1960" ht="15"/>
    <row r="1962" ht="15"/>
    <row r="1964" ht="15"/>
    <row r="1965" ht="15"/>
    <row r="1966" ht="15"/>
    <row r="1967" ht="15"/>
    <row r="1968" ht="15"/>
    <row r="1969" ht="15"/>
    <row r="1970" ht="15"/>
    <row r="1971" ht="15"/>
    <row r="1973" ht="15"/>
    <row r="1974" ht="15"/>
    <row r="1975" ht="15"/>
    <row r="1977" ht="15"/>
    <row r="1978" ht="15"/>
    <row r="1980" ht="15"/>
    <row r="1981" ht="15"/>
    <row r="1982" ht="15"/>
    <row r="1983" ht="15"/>
    <row r="1985" ht="15"/>
  </sheetData>
  <sheetProtection password="8F23" sheet="1"/>
  <mergeCells count="94">
    <mergeCell ref="C190:BC190"/>
    <mergeCell ref="A1:L1"/>
    <mergeCell ref="A4:BC4"/>
    <mergeCell ref="A5:BC5"/>
    <mergeCell ref="A6:BC6"/>
    <mergeCell ref="A7:BC7"/>
    <mergeCell ref="A9:BC9"/>
    <mergeCell ref="D13:BC13"/>
    <mergeCell ref="B8:BC8"/>
    <mergeCell ref="D14:BC14"/>
    <mergeCell ref="D16:BC16"/>
    <mergeCell ref="D18:BC18"/>
    <mergeCell ref="D21:BC21"/>
    <mergeCell ref="D23:BC23"/>
    <mergeCell ref="D24:BC24"/>
    <mergeCell ref="D26:BC26"/>
    <mergeCell ref="D28:BC28"/>
    <mergeCell ref="D29:BC29"/>
    <mergeCell ref="D30:BC30"/>
    <mergeCell ref="D34:BC34"/>
    <mergeCell ref="D36:BC36"/>
    <mergeCell ref="D38:BC38"/>
    <mergeCell ref="D40:BC40"/>
    <mergeCell ref="D43:BC43"/>
    <mergeCell ref="D45:BC45"/>
    <mergeCell ref="D47:BC47"/>
    <mergeCell ref="D49:BC49"/>
    <mergeCell ref="D51:BC51"/>
    <mergeCell ref="D53:BC53"/>
    <mergeCell ref="D56:BC56"/>
    <mergeCell ref="D57:BC57"/>
    <mergeCell ref="D59:BC59"/>
    <mergeCell ref="D61:BC61"/>
    <mergeCell ref="D63:BC63"/>
    <mergeCell ref="D67:BC67"/>
    <mergeCell ref="D68:BC68"/>
    <mergeCell ref="D70:BC70"/>
    <mergeCell ref="D72:BC72"/>
    <mergeCell ref="D74:BC74"/>
    <mergeCell ref="D76:BC76"/>
    <mergeCell ref="D78:BC78"/>
    <mergeCell ref="D81:BC81"/>
    <mergeCell ref="D83:BC83"/>
    <mergeCell ref="D86:BC86"/>
    <mergeCell ref="D88:BC88"/>
    <mergeCell ref="D90:BC90"/>
    <mergeCell ref="D91:BC91"/>
    <mergeCell ref="D94:BC94"/>
    <mergeCell ref="D99:BC99"/>
    <mergeCell ref="D101:BC101"/>
    <mergeCell ref="D105:BC105"/>
    <mergeCell ref="D106:BC106"/>
    <mergeCell ref="D110:BC110"/>
    <mergeCell ref="D108:BC108"/>
    <mergeCell ref="D111:BC111"/>
    <mergeCell ref="D113:BC113"/>
    <mergeCell ref="D117:BC117"/>
    <mergeCell ref="D114:BC114"/>
    <mergeCell ref="D118:BC118"/>
    <mergeCell ref="D122:BC122"/>
    <mergeCell ref="D120:BC120"/>
    <mergeCell ref="D123:BC123"/>
    <mergeCell ref="D125:BC125"/>
    <mergeCell ref="D128:BC128"/>
    <mergeCell ref="D129:BC129"/>
    <mergeCell ref="D131:BC131"/>
    <mergeCell ref="D133:BC133"/>
    <mergeCell ref="D136:BC136"/>
    <mergeCell ref="D137:BC137"/>
    <mergeCell ref="D139:BC139"/>
    <mergeCell ref="D141:BC141"/>
    <mergeCell ref="D142:BC142"/>
    <mergeCell ref="D145:BC145"/>
    <mergeCell ref="D147:BC147"/>
    <mergeCell ref="D148:BC148"/>
    <mergeCell ref="D150:BC150"/>
    <mergeCell ref="D175:BC175"/>
    <mergeCell ref="D176:BC176"/>
    <mergeCell ref="D153:BC153"/>
    <mergeCell ref="D155:BC155"/>
    <mergeCell ref="D157:BC157"/>
    <mergeCell ref="D159:BC159"/>
    <mergeCell ref="D163:BC163"/>
    <mergeCell ref="D164:BC164"/>
    <mergeCell ref="D180:BC180"/>
    <mergeCell ref="D178:BC178"/>
    <mergeCell ref="D65:BC65"/>
    <mergeCell ref="D95:BC95"/>
    <mergeCell ref="D126:BC126"/>
    <mergeCell ref="D165:BC165"/>
    <mergeCell ref="D167:BC167"/>
    <mergeCell ref="D169:BC169"/>
    <mergeCell ref="D171:BC171"/>
    <mergeCell ref="D173:BC173"/>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9">
      <formula1>IF(E189="Select",-1,IF(E189="At Par",0,0))</formula1>
      <formula2>IF(E189="Select",-1,IF(E189="At Par",0,0.99))</formula2>
    </dataValidation>
    <dataValidation type="list" allowBlank="1" showErrorMessage="1" sqref="E18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9">
      <formula1>0</formula1>
      <formula2>IF(#REF!&lt;&gt;"Select",99.9,0)</formula2>
    </dataValidation>
    <dataValidation allowBlank="1" showInputMessage="1" showErrorMessage="1" promptTitle="Units" prompt="Please enter Units in text" sqref="D15:E15 D17:E17 D19:E20 D22:E22 D25:E25 D27:E27 D31:E33 D35:E35 D37:E37 D39:E39 D41:E42 D44:E44 D46:E46 D48:E48 D50:E50 D52:E52 D54:E55 D58:E58 D60:E60 D62:E62 D179:E179 D69:E69 D71:E71 D73:E73 D75:E75 D77:E77 D79:E80 D82:E82 D84:E85 D87:E87 D89:E89 D92:E93 D66:E66 D100:E100 D102:E104 D109:E109 D107:E107 D112:E112 D115:E116 D121:E121 D119:E119 D124:E124 D96:E98 D130:E130 D132:E132 D134:E135 D138:E138 D140:E140 D143:E144 D146:E146 D149:E149 D151:E152 D154:E154 D156:E156 D158:E158 D160:E162 D127:E127 D168:E168 D170:E170 D172:E172 D174:E174 D181:E187 D177:E177 D64:E64 D166:E166">
      <formula1>0</formula1>
      <formula2>0</formula2>
    </dataValidation>
    <dataValidation type="decimal" allowBlank="1" showInputMessage="1" showErrorMessage="1" promptTitle="Quantity" prompt="Please enter the Quantity for this item. " errorTitle="Invalid Entry" error="Only Numeric Values are allowed. " sqref="F15 F17 F19:F20 F22 F25 F27 F31:F33 F35 F37 F39 F41:F42 F44 F46 F48 F50 F52 F54:F55 F58 F60 F62 F179 F69 F71 F73 F75 F77 F79:F80 F82 F84:F85 F87 F89 F92:F93 F66 F100 F102:F104 F109 F107 F112 F115:F116 F121 F119 F124 F96:F98 F130 F132 F134:F135 F138 F140 F143:F144 F146 F149 F151:F152 F154 F156 F158 F160:F162 F127 F168 F170 F172 F174 F181:F187 F177 F64 F166">
      <formula1>0</formula1>
      <formula2>999999999999999</formula2>
    </dataValidation>
    <dataValidation type="list" allowBlank="1" showErrorMessage="1" sqref="D13:D14 K15 D16 K17 D18 K19:K20 D21 K22 D23:D24 K25 D26 K27 D28:D30 K31:K33 D34 K35 D36 K37 D38 K39 D40 K41:K42 D43 K44 D45 K46 D47 K48 D49 K50 D51 K52 D53 K54:K55 D56:D57 K58 D59 K60 D61 K62 D63 D178 D67:D68 K69 D70 K71 D72 K73 D74 K75 D76 K77 D78 K79:K80 D81 K82 D83 K84:K85 D86 K87 D88 K89 D90:D91 K92:K93 D94:D95 D65 D99 K100 D101 K102:K104 D105:D106 D110:D111 D108 K107 K109 K112 D113:D114 D117:D118 K115:K116 D122:D123 D120 K119 K121 K124 D125:D126 K96:K98 D128:D129 K130 D131 K132 D133 K134:K135 D136:D137 K138 D139 K140 D141:D142 K143:K144 D145 K146">
      <formula1>"Partial Conversion,Full Conversion"</formula1>
      <formula2>0</formula2>
    </dataValidation>
    <dataValidation type="list" allowBlank="1" showErrorMessage="1" sqref="D147:D148 K149 D150 K151:K152 D153 K154 D155 K156 D157 K158 D159 K160:K162 D163:D165 K127 D167 K168 D169 K170 D171 K172 D173 K174 D175:D176 D180 K181:K187 K177 K179 K64 K66 K16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20 G22:H22 G25:H25 G27:H27 G31:H33 G35:H35 G37:H37 G39:H39 G41:H42 G44:H44 G46:H46 G48:H48 G50:H50 G52:H52 G54:H55 G58:H58 G60:H60 G62:H62 G179:H179 G69:H69 G71:H71 G73:H73 G75:H75 G77:H77 G79:H80 G82:H82 G84:H85 G87:H87 G89:H89 G92:H93 G66:H66 G100:H100 G102:H104 G109:H109 G107:H107 G112:H112 G115:H116 G121:H121 G119:H119 G124:H124 G96:H98 G130:H130 G132:H132 G134:H135 G138:H138 G140:H140 G143:H144 G146:H146 G149:H149 G151:H152 G154:H154 G156:H156 G158:H158 G160:H162 G127:H127 G168:H168 G170:H170 G172:H172 G174:H174 G181:H187 G177:H177 G64:H64 G166:H166">
      <formula1>0</formula1>
      <formula2>999999999999999</formula2>
    </dataValidation>
    <dataValidation allowBlank="1" showInputMessage="1" showErrorMessage="1" promptTitle="Addition / Deduction" prompt="Please Choose the correct One" sqref="J15 J17 J19:J20 J22 J25 J27 J31:J33 J35 J37 J39 J41:J42 J44 J46 J48 J50 J52 J54:J55 J58 J60 J62 J179 J69 J71 J73 J75 J77 J79:J80 J82 J84:J85 J87 J89 J92:J93 J66 J100 J102:J104 J109 J107 J112 J115:J116 J121 J119 J124 J96:J98 J130 J132 J134:J135 J138 J140 J143:J144 J146 J149 J151:J152 J154 J156 J158 J160:J162 J127 J168 J170 J172 J174 J181:J187 J177 J64 J166">
      <formula1>0</formula1>
      <formula2>0</formula2>
    </dataValidation>
    <dataValidation type="list" showErrorMessage="1" sqref="I15 I17 I19:I20 I22 I25 I27 I31:I33 I35 I37 I39 I41:I42 I44 I46 I48 I50 I52 I54:I55 I58 I60 I62 I179 I69 I71 I73 I75 I77 I79:I80 I82 I84:I85 I87 I89 I92:I93 I66 I100 I102:I104 I109 I107 I112 I115:I116 I121 I119 I124 I96:I98 I130 I132 I134:I135 I138 I140 I143:I144 I146 I149 I151:I152 I154 I156 I158 I160:I162 I127 I168 I170 I172 I174 I181:I187 I177 I64 I1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20 N22:O22 N25:O25 N27:O27 N31:O33 N35:O35 N37:O37 N39:O39 N41:O42 N44:O44 N46:O46 N48:O48 N50:O50 N52:O52 N54:O55 N58:O58 N60:O60 N62:O62 N179:O179 N69:O69 N71:O71 N73:O73 N75:O75 N77:O77 N79:O80 N82:O82 N84:O85 N87:O87 N89:O89 N92:O93 N66:O66 N100:O100 N102:O104 N109:O109 N107:O107 N112:O112 N115:O116 N121:O121 N119:O119 N124:O124 N96:O98 N130:O130 N132:O132 N134:O135 N138:O138 N140:O140 N143:O144 N146:O146 N149:O149 N151:O152 N154:O154 N156:O156 N158:O158 N160:O162 N127:O127 N168:O168 N170:O170 N172:O172 N174:O174 N181:O187 N177:O177 N64:O64 N166:O1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R20 R22 R25 R27 R31:R33 R35 R37 R39 R41:R42 R44 R46 R48 R50 R52 R54:R55 R58 R60 R62 R179 R69 R71 R73 R75 R77 R79:R80 R82 R84:R85 R87 R89 R92:R93 R66 R100 R102:R104 R109 R107 R112 R115:R116 R121 R119 R124 R96:R98 R130 R132 R134:R135 R138 R140 R143:R144 R146 R149 R151:R152 R154 R156 R158 R160:R162 R127 R168 R170 R172 R174 R181:R187 R177 R64 R1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Q20 Q22 Q25 Q27 Q31:Q33 Q35 Q37 Q39 Q41:Q42 Q44 Q46 Q48 Q50 Q52 Q54:Q55 Q58 Q60 Q62 Q179 Q69 Q71 Q73 Q75 Q77 Q79:Q80 Q82 Q84:Q85 Q87 Q89 Q92:Q93 Q66 Q100 Q102:Q104 Q109 Q107 Q112 Q115:Q116 Q121 Q119 Q124 Q96:Q98 Q130 Q132 Q134:Q135 Q138 Q140 Q143:Q144 Q146 Q149 Q151:Q152 Q154 Q156 Q158 Q160:Q162 Q127 Q168 Q170 Q172 Q174 Q181:Q187 Q177 Q64 Q1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M20 M22 M25 M27 M31:M33 M35 M37 M39 M41:M42 M44 M46 M48 M50 M52 M54:M55 M58 M60 M62 M179 M69 M71 M73 M75 M77 M79:M80 M82 M84:M85 M87 M89 M92:M93 M66 M100 M102:M104 M109 M107 M112 M115:M116 M121 M119 M124 M96:M98 M130 M132 M134:M135 M138 M140 M143:M144 M146 M149 M151:M152 M154 M156 M158 M160:M162 M127 M168 M170 M172 M174 M181:M187 M177 M64 M166">
      <formula1>0</formula1>
      <formula2>999999999999999</formula2>
    </dataValidation>
    <dataValidation type="list" allowBlank="1" showInputMessage="1" showErrorMessage="1" sqref="L184 L18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7 L18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87">
      <formula1>0</formula1>
      <formula2>0</formula2>
    </dataValidation>
    <dataValidation type="decimal" allowBlank="1" showErrorMessage="1" errorTitle="Invalid Entry" error="Only Numeric Values are allowed. " sqref="A13:A187">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5" t="s">
        <v>38</v>
      </c>
      <c r="F6" s="75"/>
      <c r="G6" s="75"/>
      <c r="H6" s="75"/>
      <c r="I6" s="75"/>
      <c r="J6" s="75"/>
      <c r="K6" s="75"/>
    </row>
    <row r="7" spans="5:11" ht="14.25">
      <c r="E7" s="76"/>
      <c r="F7" s="76"/>
      <c r="G7" s="76"/>
      <c r="H7" s="76"/>
      <c r="I7" s="76"/>
      <c r="J7" s="76"/>
      <c r="K7" s="76"/>
    </row>
    <row r="8" spans="5:11" ht="14.25">
      <c r="E8" s="76"/>
      <c r="F8" s="76"/>
      <c r="G8" s="76"/>
      <c r="H8" s="76"/>
      <c r="I8" s="76"/>
      <c r="J8" s="76"/>
      <c r="K8" s="76"/>
    </row>
    <row r="9" spans="5:11" ht="14.25">
      <c r="E9" s="76"/>
      <c r="F9" s="76"/>
      <c r="G9" s="76"/>
      <c r="H9" s="76"/>
      <c r="I9" s="76"/>
      <c r="J9" s="76"/>
      <c r="K9" s="76"/>
    </row>
    <row r="10" spans="5:11" ht="14.25">
      <c r="E10" s="76"/>
      <c r="F10" s="76"/>
      <c r="G10" s="76"/>
      <c r="H10" s="76"/>
      <c r="I10" s="76"/>
      <c r="J10" s="76"/>
      <c r="K10" s="76"/>
    </row>
    <row r="11" spans="5:11" ht="14.25">
      <c r="E11" s="76"/>
      <c r="F11" s="76"/>
      <c r="G11" s="76"/>
      <c r="H11" s="76"/>
      <c r="I11" s="76"/>
      <c r="J11" s="76"/>
      <c r="K11" s="76"/>
    </row>
    <row r="12" spans="5:11" ht="14.25">
      <c r="E12" s="76"/>
      <c r="F12" s="76"/>
      <c r="G12" s="76"/>
      <c r="H12" s="76"/>
      <c r="I12" s="76"/>
      <c r="J12" s="76"/>
      <c r="K12" s="76"/>
    </row>
    <row r="13" spans="5:11" ht="14.25">
      <c r="E13" s="76"/>
      <c r="F13" s="76"/>
      <c r="G13" s="76"/>
      <c r="H13" s="76"/>
      <c r="I13" s="76"/>
      <c r="J13" s="76"/>
      <c r="K13" s="76"/>
    </row>
    <row r="14" spans="5:11" ht="14.2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2022-05-17T11:57:26Z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