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<sst xmlns="http://schemas.openxmlformats.org/spreadsheetml/2006/main" count="211" uniqueCount="77">
  <si>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</si>
  <si>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</si>
  <si>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</si>
  <si>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</si>
  <si>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</si>
  <si>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</si>
  <si>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</si>
  <si>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</si>
  <si>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</si>
  <si>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</si>
  <si>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</si>
  <si>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</si>
  <si>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</si>
  <si>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</si>
  <si>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</si>
  <si>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</si>
  <si>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</si>
  <si>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</si>
  <si>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</si>
  <si>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</si>
  <si>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</si>
  <si>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</si>
  <si>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</si>
  <si>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</si>
  <si>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</si>
  <si>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</si>
  <si>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</si>
  <si>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</si>
  <si>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</si>
  <si>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</si>
  <si>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</si>
  <si>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</si>
  <si>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</si>
  <si>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</si>
  <si>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</si>
  <si>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</si>
  <si>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</si>
  <si>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</si>
  <si>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</si>
  <si>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</si>
  <si>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</si>
  <si>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</si>
  <si>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</si>
  <si>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</si>
  <si>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</si>
  <si>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</si>
  <si>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</si>
  <si>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</si>
  <si>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</si>
  <si>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</si>
  <si>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</si>
  <si>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</si>
  <si>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New work (Two or more coats applied @ 1.43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</si>
  <si>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</si>
  <si>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</si>
  <si>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</si>
  <si>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</si>
  <si>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With cement mortar 1:4 (1cement: 4 coarse sand)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</si>
  <si>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</si>
  <si>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22/C/D3/2022-23</t>
  </si>
  <si>
    <t>Name of Work: Minor external repairing and painting work of F.A. Block -A</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</si>
  <si>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</si>
  <si>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</si>
  <si>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</si>
  <si>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FINISHING</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</si>
  <si>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</si>
  <si>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</si>
  <si>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</si>
  <si>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</si>
  <si>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</si>
  <si>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</si>
  <si>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</si>
  <si>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</si>
  <si>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</si>
  <si>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</si>
  <si>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and Demolishing</t>
  </si>
  <si>
    <t>Demolishing brick work manually/ by mechanical means including stacking of serviceable material and disposal of unserviceable material within 50 metres lead as per direction of Engineer-in-charge.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</si>
</sst>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1"/>
  <sheetViews>
    <sheetView showGridLines="0" view="pageBreakPreview" zoomScaleNormal="85" zoomScaleSheetLayoutView="100" zoomScalePageLayoutView="0" workbookViewId="0" topLeftCell="A21">
      <selection activeCell="D26" sqref="D2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60</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59</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61</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61</v>
      </c>
      <c r="IE13" s="22"/>
      <c r="IF13" s="22"/>
      <c r="IG13" s="22"/>
      <c r="IH13" s="22"/>
      <c r="II13" s="22"/>
    </row>
    <row r="14" spans="1:243" s="21" customFormat="1" ht="49.5" customHeight="1">
      <c r="A14" s="57">
        <v>1.01</v>
      </c>
      <c r="B14" s="58" t="s">
        <v>62</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62</v>
      </c>
      <c r="IE14" s="22"/>
      <c r="IF14" s="22"/>
      <c r="IG14" s="22"/>
      <c r="IH14" s="22"/>
      <c r="II14" s="22"/>
    </row>
    <row r="15" spans="1:243" s="21" customFormat="1" ht="78.75">
      <c r="A15" s="57">
        <v>1.02</v>
      </c>
      <c r="B15" s="58" t="s">
        <v>63</v>
      </c>
      <c r="C15" s="33"/>
      <c r="D15" s="33">
        <v>0.5</v>
      </c>
      <c r="E15" s="59" t="s">
        <v>45</v>
      </c>
      <c r="F15" s="60">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3228.92</v>
      </c>
      <c r="BB15" s="51">
        <f>BA15+SUM(N15:AZ15)</f>
        <v>3228.92</v>
      </c>
      <c r="BC15" s="56" t="str">
        <f>SpellNumber(L15,BB15)</f>
        <v>INR  Three Thousand Two Hundred &amp; Twenty Eight  and Paise Ninety Two Only</v>
      </c>
      <c r="IA15" s="21">
        <v>1.02</v>
      </c>
      <c r="IB15" s="21" t="s">
        <v>63</v>
      </c>
      <c r="ID15" s="21">
        <v>0.5</v>
      </c>
      <c r="IE15" s="22" t="s">
        <v>45</v>
      </c>
      <c r="IF15" s="22"/>
      <c r="IG15" s="22"/>
      <c r="IH15" s="22"/>
      <c r="II15" s="22"/>
    </row>
    <row r="16" spans="1:243" s="21" customFormat="1" ht="15.75">
      <c r="A16" s="57">
        <v>2</v>
      </c>
      <c r="B16" s="58" t="s">
        <v>64</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64</v>
      </c>
      <c r="IE16" s="22"/>
      <c r="IF16" s="22"/>
      <c r="IG16" s="22"/>
      <c r="IH16" s="22"/>
      <c r="II16" s="22"/>
    </row>
    <row r="17" spans="1:243" s="21" customFormat="1" ht="31.5">
      <c r="A17" s="57">
        <v>2.01</v>
      </c>
      <c r="B17" s="58" t="s">
        <v>65</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65</v>
      </c>
      <c r="IE17" s="22"/>
      <c r="IF17" s="22"/>
      <c r="IG17" s="22"/>
      <c r="IH17" s="22"/>
      <c r="II17" s="22"/>
    </row>
    <row r="18" spans="1:243" s="21" customFormat="1" ht="30.75" customHeight="1">
      <c r="A18" s="57">
        <v>2.02</v>
      </c>
      <c r="B18" s="58" t="s">
        <v>47</v>
      </c>
      <c r="C18" s="33"/>
      <c r="D18" s="33">
        <v>65</v>
      </c>
      <c r="E18" s="59" t="s">
        <v>43</v>
      </c>
      <c r="F18" s="60">
        <v>297.33</v>
      </c>
      <c r="G18" s="43"/>
      <c r="H18" s="37"/>
      <c r="I18" s="38" t="s">
        <v>33</v>
      </c>
      <c r="J18" s="39">
        <f aca="true" t="shared" si="0" ref="J16:J23">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6:BA23">total_amount_ba($B$2,$D$2,D18,F18,J18,K18,M18)</f>
        <v>19326.45</v>
      </c>
      <c r="BB18" s="51">
        <f aca="true" t="shared" si="2" ref="BB16:BB23">BA18+SUM(N18:AZ18)</f>
        <v>19326.45</v>
      </c>
      <c r="BC18" s="56" t="str">
        <f aca="true" t="shared" si="3" ref="BC16:BC23">SpellNumber(L18,BB18)</f>
        <v>INR  Nineteen Thousand Three Hundred &amp; Twenty Six  and Paise Forty Five Only</v>
      </c>
      <c r="IA18" s="21">
        <v>2.02</v>
      </c>
      <c r="IB18" s="21" t="s">
        <v>47</v>
      </c>
      <c r="ID18" s="21">
        <v>65</v>
      </c>
      <c r="IE18" s="22" t="s">
        <v>43</v>
      </c>
      <c r="IF18" s="22"/>
      <c r="IG18" s="22"/>
      <c r="IH18" s="22"/>
      <c r="II18" s="22"/>
    </row>
    <row r="19" spans="1:243" s="21" customFormat="1" ht="94.5">
      <c r="A19" s="57">
        <v>2.03</v>
      </c>
      <c r="B19" s="58" t="s">
        <v>66</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2.03</v>
      </c>
      <c r="IB19" s="21" t="s">
        <v>66</v>
      </c>
      <c r="IE19" s="22"/>
      <c r="IF19" s="22"/>
      <c r="IG19" s="22"/>
      <c r="IH19" s="22"/>
      <c r="II19" s="22"/>
    </row>
    <row r="20" spans="1:243" s="21" customFormat="1" ht="19.5" customHeight="1">
      <c r="A20" s="57">
        <v>2.04</v>
      </c>
      <c r="B20" s="58" t="s">
        <v>51</v>
      </c>
      <c r="C20" s="33"/>
      <c r="D20" s="33">
        <v>50</v>
      </c>
      <c r="E20" s="59" t="s">
        <v>43</v>
      </c>
      <c r="F20" s="60">
        <v>81.32</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4066</v>
      </c>
      <c r="BB20" s="51">
        <f t="shared" si="2"/>
        <v>4066</v>
      </c>
      <c r="BC20" s="56" t="str">
        <f t="shared" si="3"/>
        <v>INR  Four Thousand  &amp;Sixty Six  Only</v>
      </c>
      <c r="IA20" s="21">
        <v>2.04</v>
      </c>
      <c r="IB20" s="21" t="s">
        <v>51</v>
      </c>
      <c r="ID20" s="21">
        <v>50</v>
      </c>
      <c r="IE20" s="22" t="s">
        <v>43</v>
      </c>
      <c r="IF20" s="22"/>
      <c r="IG20" s="22"/>
      <c r="IH20" s="22"/>
      <c r="II20" s="22"/>
    </row>
    <row r="21" spans="1:243" s="21" customFormat="1" ht="34.5" customHeight="1">
      <c r="A21" s="57">
        <v>2.05</v>
      </c>
      <c r="B21" s="58" t="s">
        <v>67</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2.05</v>
      </c>
      <c r="IB21" s="21" t="s">
        <v>67</v>
      </c>
      <c r="IE21" s="22"/>
      <c r="IF21" s="22"/>
      <c r="IG21" s="22"/>
      <c r="IH21" s="22"/>
      <c r="II21" s="22"/>
    </row>
    <row r="22" spans="1:243" s="21" customFormat="1" ht="18" customHeight="1">
      <c r="A22" s="57">
        <v>2.06</v>
      </c>
      <c r="B22" s="58" t="s">
        <v>52</v>
      </c>
      <c r="C22" s="33"/>
      <c r="D22" s="33">
        <v>80</v>
      </c>
      <c r="E22" s="59" t="s">
        <v>43</v>
      </c>
      <c r="F22" s="60">
        <v>142.35</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11388</v>
      </c>
      <c r="BB22" s="51">
        <f t="shared" si="2"/>
        <v>11388</v>
      </c>
      <c r="BC22" s="56" t="str">
        <f t="shared" si="3"/>
        <v>INR  Eleven Thousand Three Hundred &amp; Eighty Eight  Only</v>
      </c>
      <c r="IA22" s="21">
        <v>2.06</v>
      </c>
      <c r="IB22" s="21" t="s">
        <v>52</v>
      </c>
      <c r="ID22" s="21">
        <v>80</v>
      </c>
      <c r="IE22" s="22" t="s">
        <v>43</v>
      </c>
      <c r="IF22" s="22"/>
      <c r="IG22" s="22"/>
      <c r="IH22" s="22"/>
      <c r="II22" s="22"/>
    </row>
    <row r="23" spans="1:243" s="21" customFormat="1" ht="30.75" customHeight="1">
      <c r="A23" s="57">
        <v>2.07</v>
      </c>
      <c r="B23" s="58" t="s">
        <v>53</v>
      </c>
      <c r="C23" s="33"/>
      <c r="D23" s="33">
        <v>115</v>
      </c>
      <c r="E23" s="59" t="s">
        <v>43</v>
      </c>
      <c r="F23" s="60">
        <v>108.59</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12487.85</v>
      </c>
      <c r="BB23" s="51">
        <f t="shared" si="2"/>
        <v>12487.85</v>
      </c>
      <c r="BC23" s="56" t="str">
        <f t="shared" si="3"/>
        <v>INR  Twelve Thousand Four Hundred &amp; Eighty Seven  and Paise Eighty Five Only</v>
      </c>
      <c r="IA23" s="21">
        <v>2.07</v>
      </c>
      <c r="IB23" s="21" t="s">
        <v>53</v>
      </c>
      <c r="ID23" s="21">
        <v>115</v>
      </c>
      <c r="IE23" s="22" t="s">
        <v>43</v>
      </c>
      <c r="IF23" s="22"/>
      <c r="IG23" s="22"/>
      <c r="IH23" s="22"/>
      <c r="II23" s="22"/>
    </row>
    <row r="24" spans="1:243" s="21" customFormat="1" ht="63" customHeight="1">
      <c r="A24" s="57">
        <v>2.08</v>
      </c>
      <c r="B24" s="58" t="s">
        <v>68</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2.08</v>
      </c>
      <c r="IB24" s="21" t="s">
        <v>68</v>
      </c>
      <c r="IE24" s="22"/>
      <c r="IF24" s="22"/>
      <c r="IG24" s="22"/>
      <c r="IH24" s="22"/>
      <c r="II24" s="22"/>
    </row>
    <row r="25" spans="1:243" s="21" customFormat="1" ht="31.5" customHeight="1">
      <c r="A25" s="57">
        <v>2.09</v>
      </c>
      <c r="B25" s="58" t="s">
        <v>54</v>
      </c>
      <c r="C25" s="33"/>
      <c r="D25" s="33">
        <v>50</v>
      </c>
      <c r="E25" s="59" t="s">
        <v>43</v>
      </c>
      <c r="F25" s="60">
        <v>49.8</v>
      </c>
      <c r="G25" s="43"/>
      <c r="H25" s="37"/>
      <c r="I25" s="38" t="s">
        <v>33</v>
      </c>
      <c r="J25" s="39">
        <f aca="true" t="shared" si="4" ref="J24:J38">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4:BA38">total_amount_ba($B$2,$D$2,D25,F25,J25,K25,M25)</f>
        <v>2490</v>
      </c>
      <c r="BB25" s="51">
        <f aca="true" t="shared" si="6" ref="BB24:BB38">BA25+SUM(N25:AZ25)</f>
        <v>2490</v>
      </c>
      <c r="BC25" s="56" t="str">
        <f aca="true" t="shared" si="7" ref="BC24:BC38">SpellNumber(L25,BB25)</f>
        <v>INR  Two Thousand Four Hundred &amp; Ninety  Only</v>
      </c>
      <c r="IA25" s="21">
        <v>2.09</v>
      </c>
      <c r="IB25" s="21" t="s">
        <v>54</v>
      </c>
      <c r="ID25" s="21">
        <v>50</v>
      </c>
      <c r="IE25" s="22" t="s">
        <v>43</v>
      </c>
      <c r="IF25" s="22"/>
      <c r="IG25" s="22"/>
      <c r="IH25" s="22"/>
      <c r="II25" s="22"/>
    </row>
    <row r="26" spans="1:243" s="21" customFormat="1" ht="94.5">
      <c r="A26" s="61">
        <v>2.1</v>
      </c>
      <c r="B26" s="58" t="s">
        <v>55</v>
      </c>
      <c r="C26" s="33"/>
      <c r="D26" s="33">
        <v>15</v>
      </c>
      <c r="E26" s="59" t="s">
        <v>43</v>
      </c>
      <c r="F26" s="60">
        <v>18.28</v>
      </c>
      <c r="G26" s="43"/>
      <c r="H26" s="37"/>
      <c r="I26" s="38" t="s">
        <v>33</v>
      </c>
      <c r="J26" s="39">
        <f t="shared" si="4"/>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5"/>
        <v>274.2</v>
      </c>
      <c r="BB26" s="51">
        <f t="shared" si="6"/>
        <v>274.2</v>
      </c>
      <c r="BC26" s="56" t="str">
        <f t="shared" si="7"/>
        <v>INR  Two Hundred &amp; Seventy Four  and Paise Twenty Only</v>
      </c>
      <c r="IA26" s="21">
        <v>2.1</v>
      </c>
      <c r="IB26" s="21" t="s">
        <v>55</v>
      </c>
      <c r="ID26" s="21">
        <v>15</v>
      </c>
      <c r="IE26" s="22" t="s">
        <v>43</v>
      </c>
      <c r="IF26" s="22"/>
      <c r="IG26" s="22"/>
      <c r="IH26" s="22"/>
      <c r="II26" s="22"/>
    </row>
    <row r="27" spans="1:243" s="21" customFormat="1" ht="47.25">
      <c r="A27" s="57">
        <v>2.11</v>
      </c>
      <c r="B27" s="58" t="s">
        <v>69</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2.11</v>
      </c>
      <c r="IB27" s="21" t="s">
        <v>69</v>
      </c>
      <c r="IE27" s="22"/>
      <c r="IF27" s="22"/>
      <c r="IG27" s="22"/>
      <c r="IH27" s="22"/>
      <c r="II27" s="22"/>
    </row>
    <row r="28" spans="1:243" s="21" customFormat="1" ht="47.25">
      <c r="A28" s="57">
        <v>2.12</v>
      </c>
      <c r="B28" s="58" t="s">
        <v>56</v>
      </c>
      <c r="C28" s="33"/>
      <c r="D28" s="33">
        <v>300</v>
      </c>
      <c r="E28" s="59" t="s">
        <v>43</v>
      </c>
      <c r="F28" s="60">
        <v>95.22</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28566</v>
      </c>
      <c r="BB28" s="51">
        <f t="shared" si="6"/>
        <v>28566</v>
      </c>
      <c r="BC28" s="56" t="str">
        <f t="shared" si="7"/>
        <v>INR  Twenty Eight Thousand Five Hundred &amp; Sixty Six  Only</v>
      </c>
      <c r="IA28" s="21">
        <v>2.12</v>
      </c>
      <c r="IB28" s="21" t="s">
        <v>56</v>
      </c>
      <c r="ID28" s="21">
        <v>300</v>
      </c>
      <c r="IE28" s="22" t="s">
        <v>43</v>
      </c>
      <c r="IF28" s="22"/>
      <c r="IG28" s="22"/>
      <c r="IH28" s="22"/>
      <c r="II28" s="22"/>
    </row>
    <row r="29" spans="1:243" s="21" customFormat="1" ht="18" customHeight="1">
      <c r="A29" s="61">
        <v>3</v>
      </c>
      <c r="B29" s="58" t="s">
        <v>70</v>
      </c>
      <c r="C29" s="33"/>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3</v>
      </c>
      <c r="IB29" s="21" t="s">
        <v>70</v>
      </c>
      <c r="IE29" s="22"/>
      <c r="IF29" s="22"/>
      <c r="IG29" s="22"/>
      <c r="IH29" s="22"/>
      <c r="II29" s="22"/>
    </row>
    <row r="30" spans="1:243" s="21" customFormat="1" ht="111" customHeight="1">
      <c r="A30" s="57">
        <v>3.01</v>
      </c>
      <c r="B30" s="58" t="s">
        <v>71</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3.01</v>
      </c>
      <c r="IB30" s="21" t="s">
        <v>71</v>
      </c>
      <c r="IE30" s="22"/>
      <c r="IF30" s="22"/>
      <c r="IG30" s="22"/>
      <c r="IH30" s="22"/>
      <c r="II30" s="22"/>
    </row>
    <row r="31" spans="1:243" s="21" customFormat="1" ht="31.5" customHeight="1">
      <c r="A31" s="57">
        <v>3.02</v>
      </c>
      <c r="B31" s="58" t="s">
        <v>57</v>
      </c>
      <c r="C31" s="33"/>
      <c r="D31" s="33">
        <v>10</v>
      </c>
      <c r="E31" s="59" t="s">
        <v>43</v>
      </c>
      <c r="F31" s="60">
        <v>419.11</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4191.1</v>
      </c>
      <c r="BB31" s="51">
        <f t="shared" si="6"/>
        <v>4191.1</v>
      </c>
      <c r="BC31" s="56" t="str">
        <f t="shared" si="7"/>
        <v>INR  Four Thousand One Hundred &amp; Ninety One  and Paise Ten Only</v>
      </c>
      <c r="IA31" s="21">
        <v>3.02</v>
      </c>
      <c r="IB31" s="21" t="s">
        <v>57</v>
      </c>
      <c r="ID31" s="21">
        <v>10</v>
      </c>
      <c r="IE31" s="22" t="s">
        <v>43</v>
      </c>
      <c r="IF31" s="22"/>
      <c r="IG31" s="22"/>
      <c r="IH31" s="22"/>
      <c r="II31" s="22"/>
    </row>
    <row r="32" spans="1:243" s="21" customFormat="1" ht="252">
      <c r="A32" s="57">
        <v>3.03</v>
      </c>
      <c r="B32" s="58" t="s">
        <v>72</v>
      </c>
      <c r="C32" s="33"/>
      <c r="D32" s="67"/>
      <c r="E32" s="67"/>
      <c r="F32" s="67"/>
      <c r="G32" s="67"/>
      <c r="H32" s="67"/>
      <c r="I32" s="67"/>
      <c r="J32" s="67"/>
      <c r="K32" s="67"/>
      <c r="L32" s="67"/>
      <c r="M32" s="67"/>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IA32" s="21">
        <v>3.03</v>
      </c>
      <c r="IB32" s="21" t="s">
        <v>72</v>
      </c>
      <c r="IE32" s="22"/>
      <c r="IF32" s="22"/>
      <c r="IG32" s="22"/>
      <c r="IH32" s="22"/>
      <c r="II32" s="22"/>
    </row>
    <row r="33" spans="1:243" s="21" customFormat="1" ht="33.75" customHeight="1">
      <c r="A33" s="57">
        <v>3.04</v>
      </c>
      <c r="B33" s="58" t="s">
        <v>73</v>
      </c>
      <c r="C33" s="33"/>
      <c r="D33" s="33">
        <v>2</v>
      </c>
      <c r="E33" s="59" t="s">
        <v>46</v>
      </c>
      <c r="F33" s="60">
        <v>1319.86</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2639.72</v>
      </c>
      <c r="BB33" s="51">
        <f t="shared" si="6"/>
        <v>2639.72</v>
      </c>
      <c r="BC33" s="56" t="str">
        <f t="shared" si="7"/>
        <v>INR  Two Thousand Six Hundred &amp; Thirty Nine  and Paise Seventy Two Only</v>
      </c>
      <c r="IA33" s="21">
        <v>3.04</v>
      </c>
      <c r="IB33" s="21" t="s">
        <v>73</v>
      </c>
      <c r="ID33" s="21">
        <v>2</v>
      </c>
      <c r="IE33" s="22" t="s">
        <v>46</v>
      </c>
      <c r="IF33" s="22"/>
      <c r="IG33" s="22"/>
      <c r="IH33" s="22"/>
      <c r="II33" s="22"/>
    </row>
    <row r="34" spans="1:243" s="21" customFormat="1" ht="31.5" customHeight="1">
      <c r="A34" s="57">
        <v>3.05</v>
      </c>
      <c r="B34" s="58" t="s">
        <v>74</v>
      </c>
      <c r="C34" s="33"/>
      <c r="D34" s="33">
        <v>220</v>
      </c>
      <c r="E34" s="59" t="s">
        <v>43</v>
      </c>
      <c r="F34" s="60">
        <v>249.89</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54975.8</v>
      </c>
      <c r="BB34" s="51">
        <f t="shared" si="6"/>
        <v>54975.8</v>
      </c>
      <c r="BC34" s="56" t="str">
        <f t="shared" si="7"/>
        <v>INR  Fifty Four Thousand Nine Hundred &amp; Seventy Five  and Paise Eighty Only</v>
      </c>
      <c r="IA34" s="21">
        <v>3.05</v>
      </c>
      <c r="IB34" s="21" t="s">
        <v>74</v>
      </c>
      <c r="ID34" s="21">
        <v>220</v>
      </c>
      <c r="IE34" s="22" t="s">
        <v>43</v>
      </c>
      <c r="IF34" s="22"/>
      <c r="IG34" s="22"/>
      <c r="IH34" s="22"/>
      <c r="II34" s="22"/>
    </row>
    <row r="35" spans="1:243" s="21" customFormat="1" ht="18" customHeight="1">
      <c r="A35" s="57">
        <v>3.06</v>
      </c>
      <c r="B35" s="58" t="s">
        <v>75</v>
      </c>
      <c r="C35" s="33"/>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3.06</v>
      </c>
      <c r="IB35" s="21" t="s">
        <v>75</v>
      </c>
      <c r="IE35" s="22"/>
      <c r="IF35" s="22"/>
      <c r="IG35" s="22"/>
      <c r="IH35" s="22"/>
      <c r="II35" s="22"/>
    </row>
    <row r="36" spans="1:243" s="21" customFormat="1" ht="94.5">
      <c r="A36" s="57">
        <v>3.07</v>
      </c>
      <c r="B36" s="58" t="s">
        <v>76</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3.07</v>
      </c>
      <c r="IB36" s="21" t="s">
        <v>76</v>
      </c>
      <c r="IE36" s="22"/>
      <c r="IF36" s="22"/>
      <c r="IG36" s="22"/>
      <c r="IH36" s="22"/>
      <c r="II36" s="22"/>
    </row>
    <row r="37" spans="1:243" s="21" customFormat="1" ht="31.5" customHeight="1">
      <c r="A37" s="57">
        <v>3.08</v>
      </c>
      <c r="B37" s="58" t="s">
        <v>48</v>
      </c>
      <c r="C37" s="33"/>
      <c r="D37" s="33">
        <v>6.5</v>
      </c>
      <c r="E37" s="59" t="s">
        <v>45</v>
      </c>
      <c r="F37" s="60">
        <v>1489.22</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9679.93</v>
      </c>
      <c r="BB37" s="51">
        <f t="shared" si="6"/>
        <v>9679.93</v>
      </c>
      <c r="BC37" s="56" t="str">
        <f t="shared" si="7"/>
        <v>INR  Nine Thousand Six Hundred &amp; Seventy Nine  and Paise Ninety Three Only</v>
      </c>
      <c r="IA37" s="21">
        <v>3.08</v>
      </c>
      <c r="IB37" s="21" t="s">
        <v>48</v>
      </c>
      <c r="ID37" s="21">
        <v>6.5</v>
      </c>
      <c r="IE37" s="22" t="s">
        <v>45</v>
      </c>
      <c r="IF37" s="22"/>
      <c r="IG37" s="22"/>
      <c r="IH37" s="22"/>
      <c r="II37" s="22"/>
    </row>
    <row r="38" spans="1:243" s="21" customFormat="1" ht="141.75">
      <c r="A38" s="57">
        <v>3.09</v>
      </c>
      <c r="B38" s="58" t="s">
        <v>58</v>
      </c>
      <c r="C38" s="33"/>
      <c r="D38" s="33">
        <v>7</v>
      </c>
      <c r="E38" s="59" t="s">
        <v>45</v>
      </c>
      <c r="F38" s="60">
        <v>192.38</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1346.66</v>
      </c>
      <c r="BB38" s="51">
        <f t="shared" si="6"/>
        <v>1346.66</v>
      </c>
      <c r="BC38" s="56" t="str">
        <f t="shared" si="7"/>
        <v>INR  One Thousand Three Hundred &amp; Forty Six  and Paise Sixty Six Only</v>
      </c>
      <c r="IA38" s="21">
        <v>3.09</v>
      </c>
      <c r="IB38" s="21" t="s">
        <v>58</v>
      </c>
      <c r="ID38" s="21">
        <v>7</v>
      </c>
      <c r="IE38" s="22" t="s">
        <v>45</v>
      </c>
      <c r="IF38" s="22"/>
      <c r="IG38" s="22"/>
      <c r="IH38" s="22"/>
      <c r="II38" s="22"/>
    </row>
    <row r="39" spans="1:55" ht="42.75">
      <c r="A39" s="44" t="s">
        <v>35</v>
      </c>
      <c r="B39" s="45"/>
      <c r="C39" s="46"/>
      <c r="D39" s="75"/>
      <c r="E39" s="75"/>
      <c r="F39" s="75"/>
      <c r="G39" s="34"/>
      <c r="H39" s="47"/>
      <c r="I39" s="47"/>
      <c r="J39" s="47"/>
      <c r="K39" s="47"/>
      <c r="L39" s="48"/>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55">
        <f>SUM(BA13:BA38)</f>
        <v>154660.63</v>
      </c>
      <c r="BB39" s="55">
        <f>SUM(BB13:BB38)</f>
        <v>154660.63</v>
      </c>
      <c r="BC39" s="76" t="str">
        <f>SpellNumber($E$2,BB39)</f>
        <v>INR  One Lakh Fifty Four Thousand Six Hundred &amp; Sixty  and Paise Sixty Three Only</v>
      </c>
    </row>
    <row r="40" spans="1:55" ht="46.5" customHeight="1">
      <c r="A40" s="24" t="s">
        <v>36</v>
      </c>
      <c r="B40" s="25"/>
      <c r="C40" s="26"/>
      <c r="D40" s="72"/>
      <c r="E40" s="73" t="s">
        <v>44</v>
      </c>
      <c r="F40" s="74"/>
      <c r="G40" s="27"/>
      <c r="H40" s="28"/>
      <c r="I40" s="28"/>
      <c r="J40" s="28"/>
      <c r="K40" s="29"/>
      <c r="L40" s="30"/>
      <c r="M40" s="31"/>
      <c r="N40" s="32"/>
      <c r="O40" s="21"/>
      <c r="P40" s="21"/>
      <c r="Q40" s="21"/>
      <c r="R40" s="21"/>
      <c r="S40" s="21"/>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53">
        <f>IF(ISBLANK(F40),0,IF(E40="Excess (+)",ROUND(BA39+(BA39*F40),2),IF(E40="Less (-)",ROUND(BA39+(BA39*F40*(-1)),2),IF(E40="At Par",BA39,0))))</f>
        <v>0</v>
      </c>
      <c r="BB40" s="54">
        <f>ROUND(BA40,0)</f>
        <v>0</v>
      </c>
      <c r="BC40" s="36" t="str">
        <f>SpellNumber($E$2,BB40)</f>
        <v>INR Zero Only</v>
      </c>
    </row>
    <row r="41" spans="1:55" ht="45.75" customHeight="1">
      <c r="A41" s="23" t="s">
        <v>37</v>
      </c>
      <c r="B41" s="23"/>
      <c r="C41" s="62" t="str">
        <f>SpellNumber($E$2,BB40)</f>
        <v>INR Zero Only</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row>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3" ht="15"/>
    <row r="2115" ht="15"/>
    <row r="2116" ht="15"/>
    <row r="2117" ht="15"/>
    <row r="2118" ht="15"/>
    <row r="2119" ht="15"/>
    <row r="2121" ht="15"/>
    <row r="2122" ht="15"/>
  </sheetData>
  <sheetProtection password="8F23" sheet="1"/>
  <mergeCells count="21">
    <mergeCell ref="D29:BC29"/>
    <mergeCell ref="D30:BC30"/>
    <mergeCell ref="D32:BC32"/>
    <mergeCell ref="D35:BC35"/>
    <mergeCell ref="D36:BC36"/>
    <mergeCell ref="D16:BC16"/>
    <mergeCell ref="D17:BC17"/>
    <mergeCell ref="D19:BC19"/>
    <mergeCell ref="D21:BC21"/>
    <mergeCell ref="D24:BC24"/>
    <mergeCell ref="D27:BC27"/>
    <mergeCell ref="C41:BC41"/>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E4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
      <formula1>0</formula1>
      <formula2>IF(#REF!&lt;&gt;"Select",99.9,0)</formula2>
    </dataValidation>
    <dataValidation allowBlank="1" showInputMessage="1" showErrorMessage="1" promptTitle="Units" prompt="Please enter Units in text" sqref="D15:E15 D18:E18 D20:E20 D22:E23 D25:E26 D28:E28 D31:E31 D33:E34 D37:E38">
      <formula1>0</formula1>
      <formula2>0</formula2>
    </dataValidation>
    <dataValidation type="decimal" allowBlank="1" showInputMessage="1" showErrorMessage="1" promptTitle="Quantity" prompt="Please enter the Quantity for this item. " errorTitle="Invalid Entry" error="Only Numeric Values are allowed. " sqref="F15 F18 F20 F22:F23 F25:F26 F28 F31 F33:F34 F37:F38">
      <formula1>0</formula1>
      <formula2>999999999999999</formula2>
    </dataValidation>
    <dataValidation type="list" allowBlank="1" showErrorMessage="1" sqref="D13:D14 K15 D16:D17 K18 D19 K20 D21 K22:K23 D24 K25:K26 D27 K28 D29:D30 K31 D32 K33:K34 D35:D36 K37:K3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3 G25:H26 G28:H28 G31:H31 G33:H34 G37:H38">
      <formula1>0</formula1>
      <formula2>999999999999999</formula2>
    </dataValidation>
    <dataValidation allowBlank="1" showInputMessage="1" showErrorMessage="1" promptTitle="Addition / Deduction" prompt="Please Choose the correct One" sqref="J15 J18 J20 J22:J23 J25:J26 J28 J31 J33:J34 J37:J38">
      <formula1>0</formula1>
      <formula2>0</formula2>
    </dataValidation>
    <dataValidation type="list" showErrorMessage="1" sqref="I15 I18 I20 I22:I23 I25:I26 I28 I31 I33:I34 I37:I3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3 N25:O26 N28:O28 N31:O31 N33:O34 N37: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R23 R25:R26 R28 R31 R33:R34 R37: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Q23 Q25:Q26 Q28 Q31 Q33:Q34 Q37:Q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M23 M25:M26 M28 M31 M33:M34 M37:M38">
      <formula1>0</formula1>
      <formula2>999999999999999</formula2>
    </dataValidation>
    <dataValidation type="list" allowBlank="1" showInputMessage="1" showErrorMessage="1" sqref="L36 L13 L14 L15 L16 L17 L18 L19 L20 L21 L22 L23 L24 L25 L26 L27 L28 L29 L30 L31 L32 L33 L34 L35 L38 L3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8">
      <formula1>0</formula1>
      <formula2>0</formula2>
    </dataValidation>
    <dataValidation type="decimal" allowBlank="1" showErrorMessage="1" errorTitle="Invalid Entry" error="Only Numeric Values are allowed. " sqref="A13:A38">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2022-06-15T06:52:21Z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