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<sst xmlns="http://schemas.openxmlformats.org/spreadsheetml/2006/main" count="808" uniqueCount="262">
  <si>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</si>
  <si>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</si>
  <si>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</si>
  <si>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</si>
  <si>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</si>
  <si>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</si>
  <si>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</si>
  <si>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</si>
  <si>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</si>
  <si>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</si>
  <si>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</si>
  <si>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</si>
  <si>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</si>
  <si>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</si>
  <si>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</si>
  <si>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</si>
  <si>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</si>
  <si>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</si>
  <si>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</si>
  <si>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</si>
  <si>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</si>
  <si>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</si>
  <si>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</si>
  <si>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</si>
  <si>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</si>
  <si>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</si>
  <si>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</si>
  <si>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</si>
  <si>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</si>
  <si>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</si>
  <si>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</si>
  <si>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</si>
  <si>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</si>
  <si>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</si>
  <si>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</si>
  <si>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</si>
  <si>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</si>
  <si>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</si>
  <si>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</si>
  <si>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</si>
  <si>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</si>
  <si>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</si>
  <si>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</si>
  <si>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</si>
  <si>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</si>
  <si>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</si>
  <si>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</si>
  <si>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</si>
  <si>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</si>
  <si>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</si>
  <si>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</si>
  <si>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</si>
  <si>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</si>
  <si>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</si>
  <si>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</si>
  <si>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</si>
  <si>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</si>
  <si>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</si>
  <si>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</si>
  <si>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</si>
  <si>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</si>
  <si>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</si>
  <si>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</si>
  <si>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</si>
  <si>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</si>
  <si>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</si>
  <si>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</si>
  <si>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</si>
  <si>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</si>
  <si>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Steel reinforcement for R.C.C. work including straightening, cutting, bending, placing in position and binding all complete above plinth level.</t>
  </si>
  <si>
    <t>Thermo-Mechanically Treated bars of grade Fe-500D or more.</t>
  </si>
  <si>
    <t>metre</t>
  </si>
  <si>
    <t>Tender Inviting Authority: Superintending Engineer, IWD, IIT, Kanpur</t>
  </si>
  <si>
    <t>125 mm</t>
  </si>
  <si>
    <t>Painting with synthetic enamel paint of approved brand and manufacture to give an even shade :</t>
  </si>
  <si>
    <t>Two or more coats on new work</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</si>
  <si>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</si>
  <si>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</si>
  <si>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</si>
  <si>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</si>
  <si>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</si>
  <si>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</si>
  <si>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</si>
  <si>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</si>
  <si>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</si>
  <si>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</si>
  <si>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</si>
  <si>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</si>
  <si>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</si>
  <si>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</si>
  <si>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</si>
  <si>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</si>
  <si>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</si>
  <si>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</si>
  <si>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</si>
  <si>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</si>
  <si>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</si>
  <si>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</si>
  <si>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</si>
  <si>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</si>
  <si>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</si>
  <si>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</si>
  <si>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</si>
  <si>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</si>
  <si>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</si>
  <si>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</si>
  <si>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</si>
  <si>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</si>
  <si>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</si>
  <si>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</si>
  <si>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</si>
  <si>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</si>
  <si>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</si>
  <si>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</si>
  <si>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</si>
  <si>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</si>
  <si>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</si>
  <si>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</si>
  <si>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</si>
  <si>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</si>
  <si>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</si>
  <si>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</si>
  <si>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</si>
  <si>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</si>
  <si>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</si>
  <si>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</si>
  <si>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</si>
  <si>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</si>
  <si>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</si>
  <si>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</si>
  <si>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</si>
  <si>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</si>
  <si>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</si>
  <si>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</si>
  <si>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</si>
  <si>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</si>
  <si>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</si>
  <si>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</si>
  <si>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</si>
  <si>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</si>
  <si>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</si>
  <si>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</si>
  <si>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</si>
  <si>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</si>
  <si>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</si>
  <si>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</si>
  <si>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</si>
  <si>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</si>
  <si>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</si>
  <si>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</si>
  <si>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</si>
  <si>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</si>
  <si>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</si>
  <si>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</si>
  <si>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</si>
  <si>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</si>
  <si>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</si>
  <si>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</si>
  <si>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</si>
  <si>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</si>
  <si>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</si>
  <si>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</si>
  <si>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</si>
  <si>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</si>
  <si>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</si>
  <si>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</si>
  <si>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</si>
  <si>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</si>
  <si>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Second class teak wood</t>
  </si>
  <si>
    <t>Providing and fixing ISI marked oxidised M.S. tower bolt black finish, (Barrel type) with necessary screws etc. complete :</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</si>
  <si>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</si>
  <si>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</si>
  <si>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</si>
  <si>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</si>
  <si>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</si>
  <si>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</si>
  <si>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</si>
  <si>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</si>
  <si>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</si>
  <si>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</si>
  <si>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</si>
  <si>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</si>
  <si>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</si>
  <si>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</si>
  <si>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</si>
  <si>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</si>
  <si>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</si>
  <si>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</si>
  <si>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</si>
  <si>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</si>
  <si>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100 mm dia</t>
  </si>
  <si>
    <t>Providing and fixing plain bend of required degree.</t>
  </si>
  <si>
    <t>Providing and fixing collar :</t>
  </si>
  <si>
    <t>Providing lead caulked joints to sand cast iron/centrifugally cast (spun) iron pipes and fittings of diameter :</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</si>
  <si>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</si>
  <si>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</si>
  <si>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</si>
  <si>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</si>
  <si>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</si>
  <si>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</si>
  <si>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</si>
  <si>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WOOD AND P. V. C. WORK</t>
  </si>
  <si>
    <t>Providing and fixing ISI marked oxidised M.S. sliding door bolts with nuts and screws etc. complete :</t>
  </si>
  <si>
    <t>250x16 mm</t>
  </si>
  <si>
    <t>200x10 mm</t>
  </si>
  <si>
    <t>150x10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</si>
  <si>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</si>
  <si>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</si>
  <si>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</si>
  <si>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</si>
  <si>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and Demolishing</t>
  </si>
  <si>
    <t>Taking out doors, windows and clerestory window shutters (steel or wood) including stacking within 50 metres lead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</si>
  <si>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</si>
  <si>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as per IS - 1729</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</si>
  <si>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</si>
  <si>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</si>
  <si>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</si>
  <si>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</si>
  <si>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</si>
  <si>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</si>
  <si>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</si>
  <si>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</si>
  <si>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</si>
  <si>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</si>
  <si>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</si>
  <si>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</si>
  <si>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</si>
  <si>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</si>
  <si>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</si>
  <si>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</si>
  <si>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</si>
  <si>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</si>
  <si>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</si>
  <si>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</si>
  <si>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</si>
  <si>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</si>
  <si>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</si>
  <si>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</si>
  <si>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</si>
  <si>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C.P waste 32 mm nominal bore for china sink or wash basin (L&amp;K) make.
</t>
  </si>
  <si>
    <t>Metre</t>
  </si>
  <si>
    <t>Name of Work: Setting right of vacant house no 3070,3020,640 with SQ and Garage</t>
  </si>
  <si>
    <t>Contract No:   31/C/D2/2022-23/01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</si>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</sst>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7"/>
  <sheetViews>
    <sheetView showGridLines="0" zoomScale="85" zoomScaleNormal="85" zoomScalePageLayoutView="0" workbookViewId="0" topLeftCell="A65">
      <selection activeCell="BF72" sqref="BF7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241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242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68</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68</v>
      </c>
      <c r="IC13" s="22" t="s">
        <v>55</v>
      </c>
      <c r="IE13" s="23"/>
      <c r="IF13" s="23" t="s">
        <v>34</v>
      </c>
      <c r="IG13" s="23" t="s">
        <v>35</v>
      </c>
      <c r="IH13" s="23">
        <v>10</v>
      </c>
      <c r="II13" s="23" t="s">
        <v>36</v>
      </c>
    </row>
    <row r="14" spans="1:243" s="22" customFormat="1" ht="71.25">
      <c r="A14" s="66">
        <v>1.01</v>
      </c>
      <c r="B14" s="71" t="s">
        <v>69</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69</v>
      </c>
      <c r="IC14" s="22" t="s">
        <v>56</v>
      </c>
      <c r="IE14" s="23"/>
      <c r="IF14" s="23" t="s">
        <v>40</v>
      </c>
      <c r="IG14" s="23" t="s">
        <v>35</v>
      </c>
      <c r="IH14" s="23">
        <v>123.223</v>
      </c>
      <c r="II14" s="23" t="s">
        <v>37</v>
      </c>
    </row>
    <row r="15" spans="1:243" s="22" customFormat="1" ht="28.5">
      <c r="A15" s="66">
        <v>1.02</v>
      </c>
      <c r="B15" s="67" t="s">
        <v>70</v>
      </c>
      <c r="C15" s="39" t="s">
        <v>57</v>
      </c>
      <c r="D15" s="68">
        <v>10</v>
      </c>
      <c r="E15" s="69" t="s">
        <v>66</v>
      </c>
      <c r="F15" s="70">
        <v>78.6</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786</v>
      </c>
      <c r="BB15" s="60">
        <f>BA15+SUM(N15:AZ15)</f>
        <v>786</v>
      </c>
      <c r="BC15" s="56" t="str">
        <f>SpellNumber(L15,BB15)</f>
        <v>INR  Seven Hundred &amp; Eighty Six  Only</v>
      </c>
      <c r="IA15" s="22">
        <v>1.02</v>
      </c>
      <c r="IB15" s="22" t="s">
        <v>70</v>
      </c>
      <c r="IC15" s="22" t="s">
        <v>57</v>
      </c>
      <c r="ID15" s="22">
        <v>10</v>
      </c>
      <c r="IE15" s="23" t="s">
        <v>66</v>
      </c>
      <c r="IF15" s="23" t="s">
        <v>41</v>
      </c>
      <c r="IG15" s="23" t="s">
        <v>42</v>
      </c>
      <c r="IH15" s="23">
        <v>213</v>
      </c>
      <c r="II15" s="23" t="s">
        <v>37</v>
      </c>
    </row>
    <row r="16" spans="1:243" s="22" customFormat="1" ht="15.75">
      <c r="A16" s="66">
        <v>2</v>
      </c>
      <c r="B16" s="67" t="s">
        <v>201</v>
      </c>
      <c r="C16" s="39" t="s">
        <v>94</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201</v>
      </c>
      <c r="IC16" s="22" t="s">
        <v>94</v>
      </c>
      <c r="IE16" s="23"/>
      <c r="IF16" s="23"/>
      <c r="IG16" s="23"/>
      <c r="IH16" s="23"/>
      <c r="II16" s="23"/>
    </row>
    <row r="17" spans="1:243" s="22" customFormat="1" ht="42.75">
      <c r="A17" s="66">
        <v>2.01</v>
      </c>
      <c r="B17" s="67" t="s">
        <v>202</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202</v>
      </c>
      <c r="IC17" s="22" t="s">
        <v>58</v>
      </c>
      <c r="IE17" s="23"/>
      <c r="IF17" s="23"/>
      <c r="IG17" s="23"/>
      <c r="IH17" s="23"/>
      <c r="II17" s="23"/>
    </row>
    <row r="18" spans="1:243" s="22" customFormat="1" ht="28.5">
      <c r="A18" s="66">
        <v>2.02</v>
      </c>
      <c r="B18" s="67" t="s">
        <v>203</v>
      </c>
      <c r="C18" s="39" t="s">
        <v>95</v>
      </c>
      <c r="D18" s="68">
        <v>3</v>
      </c>
      <c r="E18" s="69" t="s">
        <v>65</v>
      </c>
      <c r="F18" s="70">
        <v>145.46</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436</v>
      </c>
      <c r="BB18" s="60">
        <f>BA18+SUM(N18:AZ18)</f>
        <v>436</v>
      </c>
      <c r="BC18" s="56" t="str">
        <f>SpellNumber(L18,BB18)</f>
        <v>INR  Four Hundred &amp; Thirty Six  Only</v>
      </c>
      <c r="IA18" s="22">
        <v>2.02</v>
      </c>
      <c r="IB18" s="22" t="s">
        <v>203</v>
      </c>
      <c r="IC18" s="22" t="s">
        <v>95</v>
      </c>
      <c r="ID18" s="22">
        <v>3</v>
      </c>
      <c r="IE18" s="23" t="s">
        <v>65</v>
      </c>
      <c r="IF18" s="23"/>
      <c r="IG18" s="23"/>
      <c r="IH18" s="23"/>
      <c r="II18" s="23"/>
    </row>
    <row r="19" spans="1:243" s="22" customFormat="1" ht="57">
      <c r="A19" s="66">
        <v>2.03</v>
      </c>
      <c r="B19" s="67" t="s">
        <v>169</v>
      </c>
      <c r="C19" s="39" t="s">
        <v>96</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2.03</v>
      </c>
      <c r="IB19" s="22" t="s">
        <v>169</v>
      </c>
      <c r="IC19" s="22" t="s">
        <v>96</v>
      </c>
      <c r="IE19" s="23"/>
      <c r="IF19" s="23"/>
      <c r="IG19" s="23"/>
      <c r="IH19" s="23"/>
      <c r="II19" s="23"/>
    </row>
    <row r="20" spans="1:243" s="22" customFormat="1" ht="30.75" customHeight="1">
      <c r="A20" s="66">
        <v>2.04</v>
      </c>
      <c r="B20" s="67" t="s">
        <v>204</v>
      </c>
      <c r="C20" s="39" t="s">
        <v>59</v>
      </c>
      <c r="D20" s="68">
        <v>3</v>
      </c>
      <c r="E20" s="69" t="s">
        <v>65</v>
      </c>
      <c r="F20" s="70">
        <v>53.52</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161</v>
      </c>
      <c r="BB20" s="60">
        <f>BA20+SUM(N20:AZ20)</f>
        <v>161</v>
      </c>
      <c r="BC20" s="56" t="str">
        <f>SpellNumber(L20,BB20)</f>
        <v>INR  One Hundred &amp; Sixty One  Only</v>
      </c>
      <c r="IA20" s="22">
        <v>2.04</v>
      </c>
      <c r="IB20" s="22" t="s">
        <v>204</v>
      </c>
      <c r="IC20" s="22" t="s">
        <v>59</v>
      </c>
      <c r="ID20" s="22">
        <v>3</v>
      </c>
      <c r="IE20" s="23" t="s">
        <v>65</v>
      </c>
      <c r="IF20" s="23" t="s">
        <v>34</v>
      </c>
      <c r="IG20" s="23" t="s">
        <v>43</v>
      </c>
      <c r="IH20" s="23">
        <v>10</v>
      </c>
      <c r="II20" s="23" t="s">
        <v>37</v>
      </c>
    </row>
    <row r="21" spans="1:243" s="22" customFormat="1" ht="15.75">
      <c r="A21" s="66">
        <v>2.05</v>
      </c>
      <c r="B21" s="67" t="s">
        <v>205</v>
      </c>
      <c r="C21" s="39" t="s">
        <v>97</v>
      </c>
      <c r="D21" s="68">
        <v>2</v>
      </c>
      <c r="E21" s="69" t="s">
        <v>65</v>
      </c>
      <c r="F21" s="70">
        <v>46.51</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93</v>
      </c>
      <c r="BB21" s="60">
        <f>BA21+SUM(N21:AZ21)</f>
        <v>93</v>
      </c>
      <c r="BC21" s="56" t="str">
        <f>SpellNumber(L21,BB21)</f>
        <v>INR  Ninety Three Only</v>
      </c>
      <c r="IA21" s="22">
        <v>2.05</v>
      </c>
      <c r="IB21" s="22" t="s">
        <v>205</v>
      </c>
      <c r="IC21" s="22" t="s">
        <v>97</v>
      </c>
      <c r="ID21" s="22">
        <v>2</v>
      </c>
      <c r="IE21" s="23" t="s">
        <v>65</v>
      </c>
      <c r="IF21" s="23"/>
      <c r="IG21" s="23"/>
      <c r="IH21" s="23"/>
      <c r="II21" s="23"/>
    </row>
    <row r="22" spans="1:243" s="22" customFormat="1" ht="57">
      <c r="A22" s="66">
        <v>2.06</v>
      </c>
      <c r="B22" s="67" t="s">
        <v>170</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2.06</v>
      </c>
      <c r="IB22" s="22" t="s">
        <v>170</v>
      </c>
      <c r="IC22" s="22" t="s">
        <v>60</v>
      </c>
      <c r="IE22" s="23"/>
      <c r="IF22" s="23" t="s">
        <v>40</v>
      </c>
      <c r="IG22" s="23" t="s">
        <v>35</v>
      </c>
      <c r="IH22" s="23">
        <v>123.223</v>
      </c>
      <c r="II22" s="23" t="s">
        <v>37</v>
      </c>
    </row>
    <row r="23" spans="1:243" s="22" customFormat="1" ht="28.5">
      <c r="A23" s="66">
        <v>2.07</v>
      </c>
      <c r="B23" s="67" t="s">
        <v>73</v>
      </c>
      <c r="C23" s="39" t="s">
        <v>98</v>
      </c>
      <c r="D23" s="68">
        <v>4</v>
      </c>
      <c r="E23" s="69" t="s">
        <v>65</v>
      </c>
      <c r="F23" s="70">
        <v>30.86</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123</v>
      </c>
      <c r="BB23" s="60">
        <f>BA23+SUM(N23:AZ23)</f>
        <v>123</v>
      </c>
      <c r="BC23" s="56" t="str">
        <f>SpellNumber(L23,BB23)</f>
        <v>INR  One Hundred &amp; Twenty Three  Only</v>
      </c>
      <c r="IA23" s="22">
        <v>2.07</v>
      </c>
      <c r="IB23" s="22" t="s">
        <v>73</v>
      </c>
      <c r="IC23" s="22" t="s">
        <v>98</v>
      </c>
      <c r="ID23" s="22">
        <v>4</v>
      </c>
      <c r="IE23" s="23" t="s">
        <v>65</v>
      </c>
      <c r="IF23" s="23" t="s">
        <v>44</v>
      </c>
      <c r="IG23" s="23" t="s">
        <v>45</v>
      </c>
      <c r="IH23" s="23">
        <v>10</v>
      </c>
      <c r="II23" s="23" t="s">
        <v>37</v>
      </c>
    </row>
    <row r="24" spans="1:243" s="22" customFormat="1" ht="99.75">
      <c r="A24" s="66">
        <v>2.08</v>
      </c>
      <c r="B24" s="67" t="s">
        <v>76</v>
      </c>
      <c r="C24" s="39" t="s">
        <v>99</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2.08</v>
      </c>
      <c r="IB24" s="22" t="s">
        <v>76</v>
      </c>
      <c r="IC24" s="22" t="s">
        <v>99</v>
      </c>
      <c r="IE24" s="23"/>
      <c r="IF24" s="23"/>
      <c r="IG24" s="23"/>
      <c r="IH24" s="23"/>
      <c r="II24" s="23"/>
    </row>
    <row r="25" spans="1:243" s="22" customFormat="1" ht="15.75">
      <c r="A25" s="66">
        <v>2.09</v>
      </c>
      <c r="B25" s="67" t="s">
        <v>203</v>
      </c>
      <c r="C25" s="39" t="s">
        <v>100</v>
      </c>
      <c r="D25" s="68">
        <v>1</v>
      </c>
      <c r="E25" s="69" t="s">
        <v>65</v>
      </c>
      <c r="F25" s="70">
        <v>205.96</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206</v>
      </c>
      <c r="BB25" s="60">
        <f>BA25+SUM(N25:AZ25)</f>
        <v>206</v>
      </c>
      <c r="BC25" s="56" t="str">
        <f>SpellNumber(L25,BB25)</f>
        <v>INR  Two Hundred &amp; Six  Only</v>
      </c>
      <c r="IA25" s="22">
        <v>2.09</v>
      </c>
      <c r="IB25" s="22" t="s">
        <v>203</v>
      </c>
      <c r="IC25" s="22" t="s">
        <v>100</v>
      </c>
      <c r="ID25" s="22">
        <v>1</v>
      </c>
      <c r="IE25" s="23" t="s">
        <v>65</v>
      </c>
      <c r="IF25" s="23" t="s">
        <v>41</v>
      </c>
      <c r="IG25" s="23" t="s">
        <v>42</v>
      </c>
      <c r="IH25" s="23">
        <v>213</v>
      </c>
      <c r="II25" s="23" t="s">
        <v>37</v>
      </c>
    </row>
    <row r="26" spans="1:243" s="22" customFormat="1" ht="85.5">
      <c r="A26" s="66">
        <v>2.1</v>
      </c>
      <c r="B26" s="67" t="s">
        <v>77</v>
      </c>
      <c r="C26" s="39" t="s">
        <v>101</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2.1</v>
      </c>
      <c r="IB26" s="22" t="s">
        <v>77</v>
      </c>
      <c r="IC26" s="22" t="s">
        <v>101</v>
      </c>
      <c r="IE26" s="23"/>
      <c r="IF26" s="23"/>
      <c r="IG26" s="23"/>
      <c r="IH26" s="23"/>
      <c r="II26" s="23"/>
    </row>
    <row r="27" spans="1:243" s="22" customFormat="1" ht="15.75">
      <c r="A27" s="66">
        <v>2.11</v>
      </c>
      <c r="B27" s="67" t="s">
        <v>204</v>
      </c>
      <c r="C27" s="39" t="s">
        <v>102</v>
      </c>
      <c r="D27" s="68">
        <v>1</v>
      </c>
      <c r="E27" s="69" t="s">
        <v>65</v>
      </c>
      <c r="F27" s="70">
        <v>79.61</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80</v>
      </c>
      <c r="BB27" s="60">
        <f>BA27+SUM(N27:AZ27)</f>
        <v>80</v>
      </c>
      <c r="BC27" s="56" t="str">
        <f>SpellNumber(L27,BB27)</f>
        <v>INR  Eighty Only</v>
      </c>
      <c r="IA27" s="22">
        <v>2.11</v>
      </c>
      <c r="IB27" s="22" t="s">
        <v>204</v>
      </c>
      <c r="IC27" s="22" t="s">
        <v>102</v>
      </c>
      <c r="ID27" s="22">
        <v>1</v>
      </c>
      <c r="IE27" s="23" t="s">
        <v>65</v>
      </c>
      <c r="IF27" s="23"/>
      <c r="IG27" s="23"/>
      <c r="IH27" s="23"/>
      <c r="II27" s="23"/>
    </row>
    <row r="28" spans="1:243" s="22" customFormat="1" ht="15.75">
      <c r="A28" s="66">
        <v>2.12</v>
      </c>
      <c r="B28" s="67" t="s">
        <v>205</v>
      </c>
      <c r="C28" s="39" t="s">
        <v>103</v>
      </c>
      <c r="D28" s="68">
        <v>8</v>
      </c>
      <c r="E28" s="69" t="s">
        <v>65</v>
      </c>
      <c r="F28" s="70">
        <v>66.24</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530</v>
      </c>
      <c r="BB28" s="60">
        <f>BA28+SUM(N28:AZ28)</f>
        <v>530</v>
      </c>
      <c r="BC28" s="56" t="str">
        <f>SpellNumber(L28,BB28)</f>
        <v>INR  Five Hundred &amp; Thirty  Only</v>
      </c>
      <c r="IA28" s="22">
        <v>2.12</v>
      </c>
      <c r="IB28" s="22" t="s">
        <v>205</v>
      </c>
      <c r="IC28" s="22" t="s">
        <v>103</v>
      </c>
      <c r="ID28" s="22">
        <v>8</v>
      </c>
      <c r="IE28" s="23" t="s">
        <v>65</v>
      </c>
      <c r="IF28" s="23"/>
      <c r="IG28" s="23"/>
      <c r="IH28" s="23"/>
      <c r="II28" s="23"/>
    </row>
    <row r="29" spans="1:243" s="22" customFormat="1" ht="99.75">
      <c r="A29" s="66">
        <v>2.13</v>
      </c>
      <c r="B29" s="67" t="s">
        <v>78</v>
      </c>
      <c r="C29" s="39" t="s">
        <v>104</v>
      </c>
      <c r="D29" s="7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IA29" s="22">
        <v>2.13</v>
      </c>
      <c r="IB29" s="22" t="s">
        <v>78</v>
      </c>
      <c r="IC29" s="22" t="s">
        <v>104</v>
      </c>
      <c r="IE29" s="23"/>
      <c r="IF29" s="23"/>
      <c r="IG29" s="23"/>
      <c r="IH29" s="23"/>
      <c r="II29" s="23"/>
    </row>
    <row r="30" spans="1:243" s="22" customFormat="1" ht="28.5">
      <c r="A30" s="66">
        <v>2.14</v>
      </c>
      <c r="B30" s="67" t="s">
        <v>171</v>
      </c>
      <c r="C30" s="39" t="s">
        <v>61</v>
      </c>
      <c r="D30" s="68">
        <v>4</v>
      </c>
      <c r="E30" s="69" t="s">
        <v>65</v>
      </c>
      <c r="F30" s="70">
        <v>46.69</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187</v>
      </c>
      <c r="BB30" s="60">
        <f>BA30+SUM(N30:AZ30)</f>
        <v>187</v>
      </c>
      <c r="BC30" s="56" t="str">
        <f>SpellNumber(L30,BB30)</f>
        <v>INR  One Hundred &amp; Eighty Seven  Only</v>
      </c>
      <c r="IA30" s="22">
        <v>2.14</v>
      </c>
      <c r="IB30" s="22" t="s">
        <v>171</v>
      </c>
      <c r="IC30" s="22" t="s">
        <v>61</v>
      </c>
      <c r="ID30" s="22">
        <v>4</v>
      </c>
      <c r="IE30" s="23" t="s">
        <v>65</v>
      </c>
      <c r="IF30" s="23"/>
      <c r="IG30" s="23"/>
      <c r="IH30" s="23"/>
      <c r="II30" s="23"/>
    </row>
    <row r="31" spans="1:243" s="22" customFormat="1" ht="99.75">
      <c r="A31" s="66">
        <v>2.15</v>
      </c>
      <c r="B31" s="67" t="s">
        <v>79</v>
      </c>
      <c r="C31" s="39" t="s">
        <v>105</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2.15</v>
      </c>
      <c r="IB31" s="22" t="s">
        <v>79</v>
      </c>
      <c r="IC31" s="22" t="s">
        <v>105</v>
      </c>
      <c r="IE31" s="23"/>
      <c r="IF31" s="23"/>
      <c r="IG31" s="23"/>
      <c r="IH31" s="23"/>
      <c r="II31" s="23"/>
    </row>
    <row r="32" spans="1:243" s="22" customFormat="1" ht="28.5">
      <c r="A32" s="66">
        <v>2.16</v>
      </c>
      <c r="B32" s="67" t="s">
        <v>80</v>
      </c>
      <c r="C32" s="39" t="s">
        <v>106</v>
      </c>
      <c r="D32" s="68">
        <v>10</v>
      </c>
      <c r="E32" s="69" t="s">
        <v>65</v>
      </c>
      <c r="F32" s="70">
        <v>54.58</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546</v>
      </c>
      <c r="BB32" s="60">
        <f>BA32+SUM(N32:AZ32)</f>
        <v>546</v>
      </c>
      <c r="BC32" s="56" t="str">
        <f>SpellNumber(L32,BB32)</f>
        <v>INR  Five Hundred &amp; Forty Six  Only</v>
      </c>
      <c r="IA32" s="22">
        <v>2.16</v>
      </c>
      <c r="IB32" s="22" t="s">
        <v>80</v>
      </c>
      <c r="IC32" s="22" t="s">
        <v>106</v>
      </c>
      <c r="ID32" s="22">
        <v>10</v>
      </c>
      <c r="IE32" s="23" t="s">
        <v>65</v>
      </c>
      <c r="IF32" s="23"/>
      <c r="IG32" s="23"/>
      <c r="IH32" s="23"/>
      <c r="II32" s="23"/>
    </row>
    <row r="33" spans="1:243" s="22" customFormat="1" ht="24.75" customHeight="1">
      <c r="A33" s="66">
        <v>2.17</v>
      </c>
      <c r="B33" s="67" t="s">
        <v>172</v>
      </c>
      <c r="C33" s="39" t="s">
        <v>107</v>
      </c>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6"/>
      <c r="IA33" s="22">
        <v>2.17</v>
      </c>
      <c r="IB33" s="22" t="s">
        <v>172</v>
      </c>
      <c r="IC33" s="22" t="s">
        <v>107</v>
      </c>
      <c r="IE33" s="23"/>
      <c r="IF33" s="23"/>
      <c r="IG33" s="23"/>
      <c r="IH33" s="23"/>
      <c r="II33" s="23"/>
    </row>
    <row r="34" spans="1:243" s="22" customFormat="1" ht="42.75" customHeight="1">
      <c r="A34" s="66">
        <v>2.18</v>
      </c>
      <c r="B34" s="67" t="s">
        <v>173</v>
      </c>
      <c r="C34" s="39" t="s">
        <v>108</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2.18</v>
      </c>
      <c r="IB34" s="22" t="s">
        <v>173</v>
      </c>
      <c r="IC34" s="22" t="s">
        <v>108</v>
      </c>
      <c r="IE34" s="23"/>
      <c r="IF34" s="23"/>
      <c r="IG34" s="23"/>
      <c r="IH34" s="23"/>
      <c r="II34" s="23"/>
    </row>
    <row r="35" spans="1:243" s="22" customFormat="1" ht="19.5" customHeight="1">
      <c r="A35" s="66">
        <v>2.19</v>
      </c>
      <c r="B35" s="67" t="s">
        <v>174</v>
      </c>
      <c r="C35" s="39" t="s">
        <v>109</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2.19</v>
      </c>
      <c r="IB35" s="22" t="s">
        <v>174</v>
      </c>
      <c r="IC35" s="22" t="s">
        <v>109</v>
      </c>
      <c r="IE35" s="23"/>
      <c r="IF35" s="23"/>
      <c r="IG35" s="23"/>
      <c r="IH35" s="23"/>
      <c r="II35" s="23"/>
    </row>
    <row r="36" spans="1:243" s="22" customFormat="1" ht="30.75" customHeight="1">
      <c r="A36" s="66">
        <v>2.2</v>
      </c>
      <c r="B36" s="67" t="s">
        <v>168</v>
      </c>
      <c r="C36" s="39" t="s">
        <v>110</v>
      </c>
      <c r="D36" s="68">
        <v>1.95</v>
      </c>
      <c r="E36" s="69" t="s">
        <v>52</v>
      </c>
      <c r="F36" s="70">
        <v>3932.17</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7668</v>
      </c>
      <c r="BB36" s="60">
        <f>BA36+SUM(N36:AZ36)</f>
        <v>7668</v>
      </c>
      <c r="BC36" s="56" t="str">
        <f>SpellNumber(L36,BB36)</f>
        <v>INR  Seven Thousand Six Hundred &amp; Sixty Eight  Only</v>
      </c>
      <c r="IA36" s="22">
        <v>2.2</v>
      </c>
      <c r="IB36" s="22" t="s">
        <v>168</v>
      </c>
      <c r="IC36" s="22" t="s">
        <v>110</v>
      </c>
      <c r="ID36" s="22">
        <v>1.95</v>
      </c>
      <c r="IE36" s="23" t="s">
        <v>52</v>
      </c>
      <c r="IF36" s="23"/>
      <c r="IG36" s="23"/>
      <c r="IH36" s="23"/>
      <c r="II36" s="23"/>
    </row>
    <row r="37" spans="1:243" s="22" customFormat="1" ht="15.75">
      <c r="A37" s="66">
        <v>3</v>
      </c>
      <c r="B37" s="67" t="s">
        <v>175</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3</v>
      </c>
      <c r="IB37" s="22" t="s">
        <v>175</v>
      </c>
      <c r="IC37" s="22" t="s">
        <v>62</v>
      </c>
      <c r="IE37" s="23"/>
      <c r="IF37" s="23"/>
      <c r="IG37" s="23"/>
      <c r="IH37" s="23"/>
      <c r="II37" s="23"/>
    </row>
    <row r="38" spans="1:243" s="22" customFormat="1" ht="185.25">
      <c r="A38" s="70">
        <v>3.01</v>
      </c>
      <c r="B38" s="67" t="s">
        <v>176</v>
      </c>
      <c r="C38" s="39" t="s">
        <v>63</v>
      </c>
      <c r="D38" s="68">
        <v>7</v>
      </c>
      <c r="E38" s="69" t="s">
        <v>52</v>
      </c>
      <c r="F38" s="70">
        <v>1002.01</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7014</v>
      </c>
      <c r="BB38" s="60">
        <f>BA38+SUM(N38:AZ38)</f>
        <v>7014</v>
      </c>
      <c r="BC38" s="56" t="str">
        <f>SpellNumber(L38,BB38)</f>
        <v>INR  Seven Thousand  &amp;Fourteen  Only</v>
      </c>
      <c r="IA38" s="22">
        <v>3.01</v>
      </c>
      <c r="IB38" s="22" t="s">
        <v>176</v>
      </c>
      <c r="IC38" s="22" t="s">
        <v>63</v>
      </c>
      <c r="ID38" s="22">
        <v>7</v>
      </c>
      <c r="IE38" s="23" t="s">
        <v>52</v>
      </c>
      <c r="IF38" s="23"/>
      <c r="IG38" s="23"/>
      <c r="IH38" s="23"/>
      <c r="II38" s="23"/>
    </row>
    <row r="39" spans="1:243" s="22" customFormat="1" ht="15.75">
      <c r="A39" s="66">
        <v>4</v>
      </c>
      <c r="B39" s="67" t="s">
        <v>53</v>
      </c>
      <c r="C39" s="39" t="s">
        <v>111</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4</v>
      </c>
      <c r="IB39" s="22" t="s">
        <v>53</v>
      </c>
      <c r="IC39" s="22" t="s">
        <v>111</v>
      </c>
      <c r="IE39" s="23"/>
      <c r="IF39" s="23"/>
      <c r="IG39" s="23"/>
      <c r="IH39" s="23"/>
      <c r="II39" s="23"/>
    </row>
    <row r="40" spans="1:243" s="22" customFormat="1" ht="85.5">
      <c r="A40" s="66">
        <v>4.01</v>
      </c>
      <c r="B40" s="67" t="s">
        <v>81</v>
      </c>
      <c r="C40" s="39" t="s">
        <v>112</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4.01</v>
      </c>
      <c r="IB40" s="22" t="s">
        <v>81</v>
      </c>
      <c r="IC40" s="22" t="s">
        <v>112</v>
      </c>
      <c r="IE40" s="23"/>
      <c r="IF40" s="23"/>
      <c r="IG40" s="23"/>
      <c r="IH40" s="23"/>
      <c r="II40" s="23"/>
    </row>
    <row r="41" spans="1:243" s="22" customFormat="1" ht="34.5" customHeight="1">
      <c r="A41" s="66">
        <v>4.02</v>
      </c>
      <c r="B41" s="67" t="s">
        <v>75</v>
      </c>
      <c r="C41" s="39" t="s">
        <v>113</v>
      </c>
      <c r="D41" s="68">
        <v>210</v>
      </c>
      <c r="E41" s="69" t="s">
        <v>52</v>
      </c>
      <c r="F41" s="70">
        <v>81.32</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ROUND(total_amount_ba($B$2,$D$2,D41,F41,J41,K41,M41),0)</f>
        <v>17077</v>
      </c>
      <c r="BB41" s="60">
        <f>BA41+SUM(N41:AZ41)</f>
        <v>17077</v>
      </c>
      <c r="BC41" s="56" t="str">
        <f>SpellNumber(L41,BB41)</f>
        <v>INR  Seventeen Thousand  &amp;Seventy Seven  Only</v>
      </c>
      <c r="IA41" s="22">
        <v>4.02</v>
      </c>
      <c r="IB41" s="22" t="s">
        <v>75</v>
      </c>
      <c r="IC41" s="22" t="s">
        <v>113</v>
      </c>
      <c r="ID41" s="22">
        <v>210</v>
      </c>
      <c r="IE41" s="23" t="s">
        <v>52</v>
      </c>
      <c r="IF41" s="23"/>
      <c r="IG41" s="23"/>
      <c r="IH41" s="23"/>
      <c r="II41" s="23"/>
    </row>
    <row r="42" spans="1:243" s="22" customFormat="1" ht="42.75">
      <c r="A42" s="66">
        <v>4.03</v>
      </c>
      <c r="B42" s="67" t="s">
        <v>74</v>
      </c>
      <c r="C42" s="39" t="s">
        <v>114</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4.03</v>
      </c>
      <c r="IB42" s="22" t="s">
        <v>74</v>
      </c>
      <c r="IC42" s="22" t="s">
        <v>114</v>
      </c>
      <c r="IE42" s="23"/>
      <c r="IF42" s="23"/>
      <c r="IG42" s="23"/>
      <c r="IH42" s="23"/>
      <c r="II42" s="23"/>
    </row>
    <row r="43" spans="1:243" s="22" customFormat="1" ht="28.5">
      <c r="A43" s="66">
        <v>4.04</v>
      </c>
      <c r="B43" s="67" t="s">
        <v>75</v>
      </c>
      <c r="C43" s="39" t="s">
        <v>115</v>
      </c>
      <c r="D43" s="68">
        <v>12</v>
      </c>
      <c r="E43" s="69" t="s">
        <v>52</v>
      </c>
      <c r="F43" s="70">
        <v>115.25</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ROUND(total_amount_ba($B$2,$D$2,D43,F43,J43,K43,M43),0)</f>
        <v>1383</v>
      </c>
      <c r="BB43" s="60">
        <f>BA43+SUM(N43:AZ43)</f>
        <v>1383</v>
      </c>
      <c r="BC43" s="56" t="str">
        <f>SpellNumber(L43,BB43)</f>
        <v>INR  One Thousand Three Hundred &amp; Eighty Three  Only</v>
      </c>
      <c r="IA43" s="22">
        <v>4.04</v>
      </c>
      <c r="IB43" s="22" t="s">
        <v>75</v>
      </c>
      <c r="IC43" s="22" t="s">
        <v>115</v>
      </c>
      <c r="ID43" s="22">
        <v>12</v>
      </c>
      <c r="IE43" s="23" t="s">
        <v>52</v>
      </c>
      <c r="IF43" s="23"/>
      <c r="IG43" s="23"/>
      <c r="IH43" s="23"/>
      <c r="II43" s="23"/>
    </row>
    <row r="44" spans="1:243" s="22" customFormat="1" ht="85.5">
      <c r="A44" s="66">
        <v>4.05</v>
      </c>
      <c r="B44" s="67" t="s">
        <v>83</v>
      </c>
      <c r="C44" s="39" t="s">
        <v>116</v>
      </c>
      <c r="D44" s="68">
        <v>210</v>
      </c>
      <c r="E44" s="69" t="s">
        <v>52</v>
      </c>
      <c r="F44" s="70">
        <v>108.59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22804</v>
      </c>
      <c r="BB44" s="60">
        <f>BA44+SUM(N44:AZ44)</f>
        <v>22804</v>
      </c>
      <c r="BC44" s="56" t="str">
        <f>SpellNumber(L44,BB44)</f>
        <v>INR  Twenty Two Thousand Eight Hundred &amp; Four  Only</v>
      </c>
      <c r="IA44" s="22">
        <v>4.05</v>
      </c>
      <c r="IB44" s="22" t="s">
        <v>83</v>
      </c>
      <c r="IC44" s="22" t="s">
        <v>116</v>
      </c>
      <c r="ID44" s="22">
        <v>210</v>
      </c>
      <c r="IE44" s="23" t="s">
        <v>52</v>
      </c>
      <c r="IF44" s="23"/>
      <c r="IG44" s="23"/>
      <c r="IH44" s="23"/>
      <c r="II44" s="23"/>
    </row>
    <row r="45" spans="1:243" s="22" customFormat="1" ht="28.5">
      <c r="A45" s="70">
        <v>4.06</v>
      </c>
      <c r="B45" s="67" t="s">
        <v>206</v>
      </c>
      <c r="C45" s="39" t="s">
        <v>117</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4.06</v>
      </c>
      <c r="IB45" s="22" t="s">
        <v>206</v>
      </c>
      <c r="IC45" s="22" t="s">
        <v>117</v>
      </c>
      <c r="IE45" s="23"/>
      <c r="IF45" s="23"/>
      <c r="IG45" s="23"/>
      <c r="IH45" s="23"/>
      <c r="II45" s="23"/>
    </row>
    <row r="46" spans="1:243" s="22" customFormat="1" ht="28.5">
      <c r="A46" s="66">
        <v>4.07</v>
      </c>
      <c r="B46" s="67" t="s">
        <v>207</v>
      </c>
      <c r="C46" s="39" t="s">
        <v>118</v>
      </c>
      <c r="D46" s="68">
        <v>438</v>
      </c>
      <c r="E46" s="69" t="s">
        <v>52</v>
      </c>
      <c r="F46" s="70">
        <v>16.65</v>
      </c>
      <c r="G46" s="40"/>
      <c r="H46" s="24"/>
      <c r="I46" s="47" t="s">
        <v>38</v>
      </c>
      <c r="J46" s="48">
        <f aca="true" t="shared" si="0" ref="J46:J75">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1" ref="BA46:BA75">ROUND(total_amount_ba($B$2,$D$2,D46,F46,J46,K46,M46),0)</f>
        <v>7293</v>
      </c>
      <c r="BB46" s="60">
        <f aca="true" t="shared" si="2" ref="BB46:BB75">BA46+SUM(N46:AZ46)</f>
        <v>7293</v>
      </c>
      <c r="BC46" s="56" t="str">
        <f aca="true" t="shared" si="3" ref="BC46:BC75">SpellNumber(L46,BB46)</f>
        <v>INR  Seven Thousand Two Hundred &amp; Ninety Three  Only</v>
      </c>
      <c r="IA46" s="22">
        <v>4.07</v>
      </c>
      <c r="IB46" s="22" t="s">
        <v>207</v>
      </c>
      <c r="IC46" s="22" t="s">
        <v>118</v>
      </c>
      <c r="ID46" s="22">
        <v>438</v>
      </c>
      <c r="IE46" s="23" t="s">
        <v>52</v>
      </c>
      <c r="IF46" s="23"/>
      <c r="IG46" s="23"/>
      <c r="IH46" s="23"/>
      <c r="II46" s="23"/>
    </row>
    <row r="47" spans="1:243" s="22" customFormat="1" ht="71.25">
      <c r="A47" s="66">
        <v>4.08</v>
      </c>
      <c r="B47" s="67" t="s">
        <v>177</v>
      </c>
      <c r="C47" s="39" t="s">
        <v>119</v>
      </c>
      <c r="D47" s="68">
        <v>438</v>
      </c>
      <c r="E47" s="69" t="s">
        <v>52</v>
      </c>
      <c r="F47" s="70">
        <v>14.33</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1"/>
        <v>6277</v>
      </c>
      <c r="BB47" s="60">
        <f t="shared" si="2"/>
        <v>6277</v>
      </c>
      <c r="BC47" s="56" t="str">
        <f t="shared" si="3"/>
        <v>INR  Six Thousand Two Hundred &amp; Seventy Seven  Only</v>
      </c>
      <c r="IA47" s="22">
        <v>4.08</v>
      </c>
      <c r="IB47" s="22" t="s">
        <v>177</v>
      </c>
      <c r="IC47" s="22" t="s">
        <v>119</v>
      </c>
      <c r="ID47" s="22">
        <v>438</v>
      </c>
      <c r="IE47" s="23" t="s">
        <v>52</v>
      </c>
      <c r="IF47" s="23"/>
      <c r="IG47" s="23"/>
      <c r="IH47" s="23"/>
      <c r="II47" s="23"/>
    </row>
    <row r="48" spans="1:243" s="22" customFormat="1" ht="71.25">
      <c r="A48" s="66">
        <v>4.09</v>
      </c>
      <c r="B48" s="67" t="s">
        <v>208</v>
      </c>
      <c r="C48" s="39" t="s">
        <v>120</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4.09</v>
      </c>
      <c r="IB48" s="22" t="s">
        <v>208</v>
      </c>
      <c r="IC48" s="22" t="s">
        <v>120</v>
      </c>
      <c r="IE48" s="23"/>
      <c r="IF48" s="23"/>
      <c r="IG48" s="23"/>
      <c r="IH48" s="23"/>
      <c r="II48" s="23"/>
    </row>
    <row r="49" spans="1:243" s="22" customFormat="1" ht="28.5">
      <c r="A49" s="66">
        <v>4.1</v>
      </c>
      <c r="B49" s="67" t="s">
        <v>209</v>
      </c>
      <c r="C49" s="39" t="s">
        <v>121</v>
      </c>
      <c r="D49" s="68">
        <v>695</v>
      </c>
      <c r="E49" s="69" t="s">
        <v>52</v>
      </c>
      <c r="F49" s="70">
        <v>49.8</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34611</v>
      </c>
      <c r="BB49" s="60">
        <f t="shared" si="2"/>
        <v>34611</v>
      </c>
      <c r="BC49" s="56" t="str">
        <f t="shared" si="3"/>
        <v>INR  Thirty Four Thousand Six Hundred &amp; Eleven  Only</v>
      </c>
      <c r="IA49" s="22">
        <v>4.1</v>
      </c>
      <c r="IB49" s="22" t="s">
        <v>209</v>
      </c>
      <c r="IC49" s="22" t="s">
        <v>121</v>
      </c>
      <c r="ID49" s="22">
        <v>695</v>
      </c>
      <c r="IE49" s="23" t="s">
        <v>52</v>
      </c>
      <c r="IF49" s="23"/>
      <c r="IG49" s="23"/>
      <c r="IH49" s="23"/>
      <c r="II49" s="23"/>
    </row>
    <row r="50" spans="1:243" s="22" customFormat="1" ht="76.5" customHeight="1">
      <c r="A50" s="66">
        <v>4.11</v>
      </c>
      <c r="B50" s="67" t="s">
        <v>84</v>
      </c>
      <c r="C50" s="39" t="s">
        <v>122</v>
      </c>
      <c r="D50" s="68">
        <v>210</v>
      </c>
      <c r="E50" s="69" t="s">
        <v>52</v>
      </c>
      <c r="F50" s="70">
        <v>18.28</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3839</v>
      </c>
      <c r="BB50" s="60">
        <f t="shared" si="2"/>
        <v>3839</v>
      </c>
      <c r="BC50" s="56" t="str">
        <f t="shared" si="3"/>
        <v>INR  Three Thousand Eight Hundred &amp; Thirty Nine  Only</v>
      </c>
      <c r="IA50" s="22">
        <v>4.11</v>
      </c>
      <c r="IB50" s="22" t="s">
        <v>84</v>
      </c>
      <c r="IC50" s="22" t="s">
        <v>122</v>
      </c>
      <c r="ID50" s="22">
        <v>210</v>
      </c>
      <c r="IE50" s="23" t="s">
        <v>52</v>
      </c>
      <c r="IF50" s="23"/>
      <c r="IG50" s="23"/>
      <c r="IH50" s="23"/>
      <c r="II50" s="23"/>
    </row>
    <row r="51" spans="1:243" s="22" customFormat="1" ht="57">
      <c r="A51" s="66">
        <v>4.12</v>
      </c>
      <c r="B51" s="67" t="s">
        <v>82</v>
      </c>
      <c r="C51" s="39" t="s">
        <v>123</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4.12</v>
      </c>
      <c r="IB51" s="22" t="s">
        <v>82</v>
      </c>
      <c r="IC51" s="22" t="s">
        <v>123</v>
      </c>
      <c r="IE51" s="23"/>
      <c r="IF51" s="23"/>
      <c r="IG51" s="23"/>
      <c r="IH51" s="23"/>
      <c r="II51" s="23"/>
    </row>
    <row r="52" spans="1:243" s="22" customFormat="1" ht="24" customHeight="1">
      <c r="A52" s="66">
        <v>4.13</v>
      </c>
      <c r="B52" s="67" t="s">
        <v>85</v>
      </c>
      <c r="C52" s="39" t="s">
        <v>124</v>
      </c>
      <c r="D52" s="68">
        <v>435</v>
      </c>
      <c r="E52" s="69" t="s">
        <v>52</v>
      </c>
      <c r="F52" s="70">
        <v>75.88</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33008</v>
      </c>
      <c r="BB52" s="60">
        <f t="shared" si="2"/>
        <v>33008</v>
      </c>
      <c r="BC52" s="56" t="str">
        <f t="shared" si="3"/>
        <v>INR  Thirty Three Thousand  &amp;Eight  Only</v>
      </c>
      <c r="IA52" s="22">
        <v>4.13</v>
      </c>
      <c r="IB52" s="22" t="s">
        <v>85</v>
      </c>
      <c r="IC52" s="22" t="s">
        <v>124</v>
      </c>
      <c r="ID52" s="22">
        <v>435</v>
      </c>
      <c r="IE52" s="23" t="s">
        <v>52</v>
      </c>
      <c r="IF52" s="23"/>
      <c r="IG52" s="23"/>
      <c r="IH52" s="23"/>
      <c r="II52" s="23"/>
    </row>
    <row r="53" spans="1:243" s="22" customFormat="1" ht="21" customHeight="1">
      <c r="A53" s="66">
        <v>5</v>
      </c>
      <c r="B53" s="67" t="s">
        <v>86</v>
      </c>
      <c r="C53" s="39" t="s">
        <v>125</v>
      </c>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IA53" s="22">
        <v>5</v>
      </c>
      <c r="IB53" s="22" t="s">
        <v>86</v>
      </c>
      <c r="IC53" s="22" t="s">
        <v>125</v>
      </c>
      <c r="IE53" s="23"/>
      <c r="IF53" s="23"/>
      <c r="IG53" s="23"/>
      <c r="IH53" s="23"/>
      <c r="II53" s="23"/>
    </row>
    <row r="54" spans="1:243" s="22" customFormat="1" ht="45.75" customHeight="1">
      <c r="A54" s="66">
        <v>5.01</v>
      </c>
      <c r="B54" s="67" t="s">
        <v>87</v>
      </c>
      <c r="C54" s="39" t="s">
        <v>126</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5.01</v>
      </c>
      <c r="IB54" s="22" t="s">
        <v>87</v>
      </c>
      <c r="IC54" s="22" t="s">
        <v>126</v>
      </c>
      <c r="IE54" s="23"/>
      <c r="IF54" s="23"/>
      <c r="IG54" s="23"/>
      <c r="IH54" s="23"/>
      <c r="II54" s="23"/>
    </row>
    <row r="55" spans="1:243" s="22" customFormat="1" ht="28.5">
      <c r="A55" s="66">
        <v>5.02</v>
      </c>
      <c r="B55" s="67" t="s">
        <v>88</v>
      </c>
      <c r="C55" s="39" t="s">
        <v>127</v>
      </c>
      <c r="D55" s="68">
        <v>5</v>
      </c>
      <c r="E55" s="69" t="s">
        <v>52</v>
      </c>
      <c r="F55" s="70">
        <v>419.11</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2096</v>
      </c>
      <c r="BB55" s="60">
        <f t="shared" si="2"/>
        <v>2096</v>
      </c>
      <c r="BC55" s="56" t="str">
        <f t="shared" si="3"/>
        <v>INR  Two Thousand  &amp;Ninety Six  Only</v>
      </c>
      <c r="IA55" s="22">
        <v>5.02</v>
      </c>
      <c r="IB55" s="22" t="s">
        <v>88</v>
      </c>
      <c r="IC55" s="22" t="s">
        <v>127</v>
      </c>
      <c r="ID55" s="22">
        <v>5</v>
      </c>
      <c r="IE55" s="23" t="s">
        <v>52</v>
      </c>
      <c r="IF55" s="23"/>
      <c r="IG55" s="23"/>
      <c r="IH55" s="23"/>
      <c r="II55" s="23"/>
    </row>
    <row r="56" spans="1:243" s="22" customFormat="1" ht="24" customHeight="1">
      <c r="A56" s="66">
        <v>6</v>
      </c>
      <c r="B56" s="67" t="s">
        <v>210</v>
      </c>
      <c r="C56" s="39" t="s">
        <v>128</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6</v>
      </c>
      <c r="IB56" s="22" t="s">
        <v>210</v>
      </c>
      <c r="IC56" s="22" t="s">
        <v>128</v>
      </c>
      <c r="IE56" s="23"/>
      <c r="IF56" s="23"/>
      <c r="IG56" s="23"/>
      <c r="IH56" s="23"/>
      <c r="II56" s="23"/>
    </row>
    <row r="57" spans="1:243" s="22" customFormat="1" ht="71.25">
      <c r="A57" s="66">
        <v>6.01</v>
      </c>
      <c r="B57" s="71" t="s">
        <v>178</v>
      </c>
      <c r="C57" s="39" t="s">
        <v>129</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6.01</v>
      </c>
      <c r="IB57" s="22" t="s">
        <v>178</v>
      </c>
      <c r="IC57" s="22" t="s">
        <v>129</v>
      </c>
      <c r="IE57" s="23"/>
      <c r="IF57" s="23"/>
      <c r="IG57" s="23"/>
      <c r="IH57" s="23"/>
      <c r="II57" s="23"/>
    </row>
    <row r="58" spans="1:243" s="22" customFormat="1" ht="28.5">
      <c r="A58" s="66">
        <v>6.02</v>
      </c>
      <c r="B58" s="71" t="s">
        <v>179</v>
      </c>
      <c r="C58" s="39" t="s">
        <v>130</v>
      </c>
      <c r="D58" s="68">
        <v>0.28</v>
      </c>
      <c r="E58" s="69" t="s">
        <v>64</v>
      </c>
      <c r="F58" s="70">
        <v>1759.84</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493</v>
      </c>
      <c r="BB58" s="60">
        <f t="shared" si="2"/>
        <v>493</v>
      </c>
      <c r="BC58" s="56" t="str">
        <f t="shared" si="3"/>
        <v>INR  Four Hundred &amp; Ninety Three  Only</v>
      </c>
      <c r="IA58" s="22">
        <v>6.02</v>
      </c>
      <c r="IB58" s="22" t="s">
        <v>179</v>
      </c>
      <c r="IC58" s="22" t="s">
        <v>130</v>
      </c>
      <c r="ID58" s="22">
        <v>0.28</v>
      </c>
      <c r="IE58" s="23" t="s">
        <v>64</v>
      </c>
      <c r="IF58" s="23"/>
      <c r="IG58" s="23"/>
      <c r="IH58" s="23"/>
      <c r="II58" s="23"/>
    </row>
    <row r="59" spans="1:243" s="22" customFormat="1" ht="34.5" customHeight="1">
      <c r="A59" s="70">
        <v>6.03</v>
      </c>
      <c r="B59" s="67" t="s">
        <v>180</v>
      </c>
      <c r="C59" s="39" t="s">
        <v>131</v>
      </c>
      <c r="D59" s="68">
        <v>0.7</v>
      </c>
      <c r="E59" s="69" t="s">
        <v>64</v>
      </c>
      <c r="F59" s="70">
        <v>1086.89</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761</v>
      </c>
      <c r="BB59" s="60">
        <f t="shared" si="2"/>
        <v>761</v>
      </c>
      <c r="BC59" s="56" t="str">
        <f t="shared" si="3"/>
        <v>INR  Seven Hundred &amp; Sixty One  Only</v>
      </c>
      <c r="IA59" s="22">
        <v>6.03</v>
      </c>
      <c r="IB59" s="22" t="s">
        <v>180</v>
      </c>
      <c r="IC59" s="22" t="s">
        <v>131</v>
      </c>
      <c r="ID59" s="22">
        <v>0.7</v>
      </c>
      <c r="IE59" s="23" t="s">
        <v>64</v>
      </c>
      <c r="IF59" s="23"/>
      <c r="IG59" s="23"/>
      <c r="IH59" s="23"/>
      <c r="II59" s="23"/>
    </row>
    <row r="60" spans="1:243" s="22" customFormat="1" ht="54" customHeight="1">
      <c r="A60" s="66">
        <v>6.04</v>
      </c>
      <c r="B60" s="67" t="s">
        <v>211</v>
      </c>
      <c r="C60" s="39" t="s">
        <v>132</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6.04</v>
      </c>
      <c r="IB60" s="22" t="s">
        <v>211</v>
      </c>
      <c r="IC60" s="22" t="s">
        <v>132</v>
      </c>
      <c r="IE60" s="23"/>
      <c r="IF60" s="23"/>
      <c r="IG60" s="23"/>
      <c r="IH60" s="23"/>
      <c r="II60" s="23"/>
    </row>
    <row r="61" spans="1:243" s="22" customFormat="1" ht="20.25" customHeight="1">
      <c r="A61" s="66">
        <v>6.05</v>
      </c>
      <c r="B61" s="67" t="s">
        <v>181</v>
      </c>
      <c r="C61" s="39" t="s">
        <v>133</v>
      </c>
      <c r="D61" s="68">
        <v>2</v>
      </c>
      <c r="E61" s="69" t="s">
        <v>65</v>
      </c>
      <c r="F61" s="70">
        <v>103.72</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1"/>
        <v>207</v>
      </c>
      <c r="BB61" s="60">
        <f t="shared" si="2"/>
        <v>207</v>
      </c>
      <c r="BC61" s="56" t="str">
        <f t="shared" si="3"/>
        <v>INR  Two Hundred &amp; Seven  Only</v>
      </c>
      <c r="IA61" s="22">
        <v>6.05</v>
      </c>
      <c r="IB61" s="22" t="s">
        <v>181</v>
      </c>
      <c r="IC61" s="22" t="s">
        <v>133</v>
      </c>
      <c r="ID61" s="22">
        <v>2</v>
      </c>
      <c r="IE61" s="23" t="s">
        <v>65</v>
      </c>
      <c r="IF61" s="23"/>
      <c r="IG61" s="23"/>
      <c r="IH61" s="23"/>
      <c r="II61" s="23"/>
    </row>
    <row r="62" spans="1:243" s="22" customFormat="1" ht="128.25">
      <c r="A62" s="70">
        <v>6.06</v>
      </c>
      <c r="B62" s="67" t="s">
        <v>212</v>
      </c>
      <c r="C62" s="39" t="s">
        <v>134</v>
      </c>
      <c r="D62" s="68">
        <v>1.94</v>
      </c>
      <c r="E62" s="69" t="s">
        <v>64</v>
      </c>
      <c r="F62" s="70">
        <v>192.32</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373</v>
      </c>
      <c r="BB62" s="60">
        <f t="shared" si="2"/>
        <v>373</v>
      </c>
      <c r="BC62" s="56" t="str">
        <f t="shared" si="3"/>
        <v>INR  Three Hundred &amp; Seventy Three  Only</v>
      </c>
      <c r="IA62" s="22">
        <v>6.06</v>
      </c>
      <c r="IB62" s="22" t="s">
        <v>212</v>
      </c>
      <c r="IC62" s="22" t="s">
        <v>134</v>
      </c>
      <c r="ID62" s="22">
        <v>1.94</v>
      </c>
      <c r="IE62" s="23" t="s">
        <v>64</v>
      </c>
      <c r="IF62" s="23"/>
      <c r="IG62" s="23"/>
      <c r="IH62" s="23"/>
      <c r="II62" s="23"/>
    </row>
    <row r="63" spans="1:243" s="22" customFormat="1" ht="15.75">
      <c r="A63" s="66">
        <v>7</v>
      </c>
      <c r="B63" s="71" t="s">
        <v>89</v>
      </c>
      <c r="C63" s="39" t="s">
        <v>135</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7</v>
      </c>
      <c r="IB63" s="22" t="s">
        <v>89</v>
      </c>
      <c r="IC63" s="22" t="s">
        <v>135</v>
      </c>
      <c r="IE63" s="23"/>
      <c r="IF63" s="23"/>
      <c r="IG63" s="23"/>
      <c r="IH63" s="23"/>
      <c r="II63" s="23"/>
    </row>
    <row r="64" spans="1:243" s="22" customFormat="1" ht="47.25" customHeight="1">
      <c r="A64" s="66">
        <v>7.01</v>
      </c>
      <c r="B64" s="71" t="s">
        <v>182</v>
      </c>
      <c r="C64" s="39" t="s">
        <v>136</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7.01</v>
      </c>
      <c r="IB64" s="22" t="s">
        <v>182</v>
      </c>
      <c r="IC64" s="22" t="s">
        <v>136</v>
      </c>
      <c r="IE64" s="23"/>
      <c r="IF64" s="23"/>
      <c r="IG64" s="23"/>
      <c r="IH64" s="23"/>
      <c r="II64" s="23"/>
    </row>
    <row r="65" spans="1:243" s="22" customFormat="1" ht="42.75">
      <c r="A65" s="70">
        <v>7.02</v>
      </c>
      <c r="B65" s="67" t="s">
        <v>183</v>
      </c>
      <c r="C65" s="39" t="s">
        <v>137</v>
      </c>
      <c r="D65" s="68">
        <v>2</v>
      </c>
      <c r="E65" s="69" t="s">
        <v>65</v>
      </c>
      <c r="F65" s="70">
        <v>5069.13</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10138</v>
      </c>
      <c r="BB65" s="60">
        <f t="shared" si="2"/>
        <v>10138</v>
      </c>
      <c r="BC65" s="56" t="str">
        <f t="shared" si="3"/>
        <v>INR  Ten Thousand One Hundred &amp; Thirty Eight  Only</v>
      </c>
      <c r="IA65" s="22">
        <v>7.02</v>
      </c>
      <c r="IB65" s="22" t="s">
        <v>183</v>
      </c>
      <c r="IC65" s="22" t="s">
        <v>137</v>
      </c>
      <c r="ID65" s="22">
        <v>2</v>
      </c>
      <c r="IE65" s="23" t="s">
        <v>65</v>
      </c>
      <c r="IF65" s="23"/>
      <c r="IG65" s="23"/>
      <c r="IH65" s="23"/>
      <c r="II65" s="23"/>
    </row>
    <row r="66" spans="1:243" s="22" customFormat="1" ht="33" customHeight="1">
      <c r="A66" s="66">
        <v>7.03</v>
      </c>
      <c r="B66" s="67" t="s">
        <v>184</v>
      </c>
      <c r="C66" s="39" t="s">
        <v>138</v>
      </c>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IA66" s="22">
        <v>7.03</v>
      </c>
      <c r="IB66" s="22" t="s">
        <v>184</v>
      </c>
      <c r="IC66" s="22" t="s">
        <v>138</v>
      </c>
      <c r="IE66" s="23"/>
      <c r="IF66" s="23"/>
      <c r="IG66" s="23"/>
      <c r="IH66" s="23"/>
      <c r="II66" s="23"/>
    </row>
    <row r="67" spans="1:243" s="22" customFormat="1" ht="28.5">
      <c r="A67" s="66">
        <v>7.04</v>
      </c>
      <c r="B67" s="67" t="s">
        <v>185</v>
      </c>
      <c r="C67" s="39" t="s">
        <v>139</v>
      </c>
      <c r="D67" s="68">
        <v>3</v>
      </c>
      <c r="E67" s="69" t="s">
        <v>65</v>
      </c>
      <c r="F67" s="70">
        <v>4858</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14574</v>
      </c>
      <c r="BB67" s="60">
        <f t="shared" si="2"/>
        <v>14574</v>
      </c>
      <c r="BC67" s="56" t="str">
        <f t="shared" si="3"/>
        <v>INR  Fourteen Thousand Five Hundred &amp; Seventy Four  Only</v>
      </c>
      <c r="IA67" s="22">
        <v>7.04</v>
      </c>
      <c r="IB67" s="22" t="s">
        <v>185</v>
      </c>
      <c r="IC67" s="22" t="s">
        <v>139</v>
      </c>
      <c r="ID67" s="22">
        <v>3</v>
      </c>
      <c r="IE67" s="23" t="s">
        <v>65</v>
      </c>
      <c r="IF67" s="23"/>
      <c r="IG67" s="23"/>
      <c r="IH67" s="23"/>
      <c r="II67" s="23"/>
    </row>
    <row r="68" spans="1:243" s="22" customFormat="1" ht="57">
      <c r="A68" s="70">
        <v>7.05</v>
      </c>
      <c r="B68" s="67" t="s">
        <v>186</v>
      </c>
      <c r="C68" s="39" t="s">
        <v>140</v>
      </c>
      <c r="D68" s="68">
        <v>2</v>
      </c>
      <c r="E68" s="69" t="s">
        <v>65</v>
      </c>
      <c r="F68" s="70">
        <v>777.07</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1554</v>
      </c>
      <c r="BB68" s="60">
        <f t="shared" si="2"/>
        <v>1554</v>
      </c>
      <c r="BC68" s="56" t="str">
        <f t="shared" si="3"/>
        <v>INR  One Thousand Five Hundred &amp; Fifty Four  Only</v>
      </c>
      <c r="IA68" s="22">
        <v>7.05</v>
      </c>
      <c r="IB68" s="22" t="s">
        <v>186</v>
      </c>
      <c r="IC68" s="22" t="s">
        <v>140</v>
      </c>
      <c r="ID68" s="22">
        <v>2</v>
      </c>
      <c r="IE68" s="23" t="s">
        <v>65</v>
      </c>
      <c r="IF68" s="23"/>
      <c r="IG68" s="23"/>
      <c r="IH68" s="23"/>
      <c r="II68" s="23"/>
    </row>
    <row r="69" spans="1:243" s="22" customFormat="1" ht="57">
      <c r="A69" s="66">
        <v>7.06</v>
      </c>
      <c r="B69" s="71" t="s">
        <v>187</v>
      </c>
      <c r="C69" s="39" t="s">
        <v>141</v>
      </c>
      <c r="D69" s="68">
        <v>2</v>
      </c>
      <c r="E69" s="69" t="s">
        <v>65</v>
      </c>
      <c r="F69" s="70">
        <v>5365.32</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1"/>
        <v>10731</v>
      </c>
      <c r="BB69" s="60">
        <f t="shared" si="2"/>
        <v>10731</v>
      </c>
      <c r="BC69" s="56" t="str">
        <f t="shared" si="3"/>
        <v>INR  Ten Thousand Seven Hundred &amp; Thirty One  Only</v>
      </c>
      <c r="IA69" s="22">
        <v>7.06</v>
      </c>
      <c r="IB69" s="22" t="s">
        <v>187</v>
      </c>
      <c r="IC69" s="22" t="s">
        <v>141</v>
      </c>
      <c r="ID69" s="22">
        <v>2</v>
      </c>
      <c r="IE69" s="23" t="s">
        <v>65</v>
      </c>
      <c r="IF69" s="23"/>
      <c r="IG69" s="23"/>
      <c r="IH69" s="23"/>
      <c r="II69" s="23"/>
    </row>
    <row r="70" spans="1:243" s="22" customFormat="1" ht="57">
      <c r="A70" s="66">
        <v>7.07</v>
      </c>
      <c r="B70" s="71" t="s">
        <v>188</v>
      </c>
      <c r="C70" s="39" t="s">
        <v>142</v>
      </c>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IA70" s="22">
        <v>7.07</v>
      </c>
      <c r="IB70" s="22" t="s">
        <v>188</v>
      </c>
      <c r="IC70" s="22" t="s">
        <v>142</v>
      </c>
      <c r="IE70" s="23"/>
      <c r="IF70" s="23"/>
      <c r="IG70" s="23"/>
      <c r="IH70" s="23"/>
      <c r="II70" s="23"/>
    </row>
    <row r="71" spans="1:243" s="22" customFormat="1" ht="22.5" customHeight="1">
      <c r="A71" s="70">
        <v>7.08</v>
      </c>
      <c r="B71" s="67" t="s">
        <v>189</v>
      </c>
      <c r="C71" s="39" t="s">
        <v>143</v>
      </c>
      <c r="D71" s="68">
        <v>2</v>
      </c>
      <c r="E71" s="69" t="s">
        <v>65</v>
      </c>
      <c r="F71" s="70">
        <v>802.67</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1605</v>
      </c>
      <c r="BB71" s="60">
        <f t="shared" si="2"/>
        <v>1605</v>
      </c>
      <c r="BC71" s="56" t="str">
        <f t="shared" si="3"/>
        <v>INR  One Thousand Six Hundred &amp; Five  Only</v>
      </c>
      <c r="IA71" s="22">
        <v>7.08</v>
      </c>
      <c r="IB71" s="22" t="s">
        <v>189</v>
      </c>
      <c r="IC71" s="22" t="s">
        <v>143</v>
      </c>
      <c r="ID71" s="22">
        <v>2</v>
      </c>
      <c r="IE71" s="23" t="s">
        <v>65</v>
      </c>
      <c r="IF71" s="23"/>
      <c r="IG71" s="23"/>
      <c r="IH71" s="23"/>
      <c r="II71" s="23"/>
    </row>
    <row r="72" spans="1:243" s="22" customFormat="1" ht="85.5">
      <c r="A72" s="66">
        <v>7.09</v>
      </c>
      <c r="B72" s="67" t="s">
        <v>90</v>
      </c>
      <c r="C72" s="39" t="s">
        <v>144</v>
      </c>
      <c r="D72" s="68">
        <v>2</v>
      </c>
      <c r="E72" s="69" t="s">
        <v>65</v>
      </c>
      <c r="F72" s="70">
        <v>1237.3</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2475</v>
      </c>
      <c r="BB72" s="60">
        <f t="shared" si="2"/>
        <v>2475</v>
      </c>
      <c r="BC72" s="56" t="str">
        <f t="shared" si="3"/>
        <v>INR  Two Thousand Four Hundred &amp; Seventy Five  Only</v>
      </c>
      <c r="IA72" s="22">
        <v>7.09</v>
      </c>
      <c r="IB72" s="22" t="s">
        <v>90</v>
      </c>
      <c r="IC72" s="22" t="s">
        <v>144</v>
      </c>
      <c r="ID72" s="22">
        <v>2</v>
      </c>
      <c r="IE72" s="23" t="s">
        <v>65</v>
      </c>
      <c r="IF72" s="23"/>
      <c r="IG72" s="23"/>
      <c r="IH72" s="23"/>
      <c r="II72" s="23"/>
    </row>
    <row r="73" spans="1:243" s="22" customFormat="1" ht="28.5">
      <c r="A73" s="66">
        <v>7.1</v>
      </c>
      <c r="B73" s="67" t="s">
        <v>191</v>
      </c>
      <c r="C73" s="39" t="s">
        <v>145</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7.1</v>
      </c>
      <c r="IB73" s="22" t="s">
        <v>191</v>
      </c>
      <c r="IC73" s="22" t="s">
        <v>145</v>
      </c>
      <c r="IE73" s="23"/>
      <c r="IF73" s="23"/>
      <c r="IG73" s="23"/>
      <c r="IH73" s="23"/>
      <c r="II73" s="23"/>
    </row>
    <row r="74" spans="1:243" s="22" customFormat="1" ht="20.25" customHeight="1">
      <c r="A74" s="70">
        <v>7.11</v>
      </c>
      <c r="B74" s="67" t="s">
        <v>190</v>
      </c>
      <c r="C74" s="39" t="s">
        <v>146</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7.11</v>
      </c>
      <c r="IB74" s="22" t="s">
        <v>190</v>
      </c>
      <c r="IC74" s="22" t="s">
        <v>146</v>
      </c>
      <c r="IE74" s="23"/>
      <c r="IF74" s="23"/>
      <c r="IG74" s="23"/>
      <c r="IH74" s="23"/>
      <c r="II74" s="23"/>
    </row>
    <row r="75" spans="1:243" s="22" customFormat="1" ht="28.5">
      <c r="A75" s="66">
        <v>7.12</v>
      </c>
      <c r="B75" s="71" t="s">
        <v>213</v>
      </c>
      <c r="C75" s="39" t="s">
        <v>147</v>
      </c>
      <c r="D75" s="68">
        <v>2</v>
      </c>
      <c r="E75" s="69" t="s">
        <v>65</v>
      </c>
      <c r="F75" s="70">
        <v>362.07</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
        <v>724</v>
      </c>
      <c r="BB75" s="60">
        <f t="shared" si="2"/>
        <v>724</v>
      </c>
      <c r="BC75" s="56" t="str">
        <f t="shared" si="3"/>
        <v>INR  Seven Hundred &amp; Twenty Four  Only</v>
      </c>
      <c r="IA75" s="22">
        <v>7.12</v>
      </c>
      <c r="IB75" s="22" t="s">
        <v>213</v>
      </c>
      <c r="IC75" s="22" t="s">
        <v>147</v>
      </c>
      <c r="ID75" s="22">
        <v>2</v>
      </c>
      <c r="IE75" s="23" t="s">
        <v>65</v>
      </c>
      <c r="IF75" s="23"/>
      <c r="IG75" s="23"/>
      <c r="IH75" s="23"/>
      <c r="II75" s="23"/>
    </row>
    <row r="76" spans="1:243" s="22" customFormat="1" ht="17.25" customHeight="1">
      <c r="A76" s="66">
        <v>7.13</v>
      </c>
      <c r="B76" s="71" t="s">
        <v>192</v>
      </c>
      <c r="C76" s="39" t="s">
        <v>148</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7.13</v>
      </c>
      <c r="IB76" s="22" t="s">
        <v>192</v>
      </c>
      <c r="IC76" s="22" t="s">
        <v>148</v>
      </c>
      <c r="IE76" s="23"/>
      <c r="IF76" s="23"/>
      <c r="IG76" s="23"/>
      <c r="IH76" s="23"/>
      <c r="II76" s="23"/>
    </row>
    <row r="77" spans="1:243" s="22" customFormat="1" ht="15.75">
      <c r="A77" s="70">
        <v>7.14</v>
      </c>
      <c r="B77" s="67" t="s">
        <v>171</v>
      </c>
      <c r="C77" s="39" t="s">
        <v>149</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7.14</v>
      </c>
      <c r="IB77" s="22" t="s">
        <v>171</v>
      </c>
      <c r="IC77" s="22" t="s">
        <v>149</v>
      </c>
      <c r="IE77" s="23"/>
      <c r="IF77" s="23"/>
      <c r="IG77" s="23"/>
      <c r="IH77" s="23"/>
      <c r="II77" s="23"/>
    </row>
    <row r="78" spans="1:243" s="22" customFormat="1" ht="28.5">
      <c r="A78" s="66">
        <v>7.15</v>
      </c>
      <c r="B78" s="67" t="s">
        <v>213</v>
      </c>
      <c r="C78" s="39" t="s">
        <v>150</v>
      </c>
      <c r="D78" s="68">
        <v>2</v>
      </c>
      <c r="E78" s="69" t="s">
        <v>65</v>
      </c>
      <c r="F78" s="70">
        <v>350.37</v>
      </c>
      <c r="G78" s="40"/>
      <c r="H78" s="24"/>
      <c r="I78" s="47" t="s">
        <v>38</v>
      </c>
      <c r="J78" s="48">
        <f aca="true" t="shared" si="4"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5" ref="BA78:BA109">ROUND(total_amount_ba($B$2,$D$2,D78,F78,J78,K78,M78),0)</f>
        <v>701</v>
      </c>
      <c r="BB78" s="60">
        <f aca="true" t="shared" si="6" ref="BB78:BB109">BA78+SUM(N78:AZ78)</f>
        <v>701</v>
      </c>
      <c r="BC78" s="56" t="str">
        <f aca="true" t="shared" si="7" ref="BC78:BC109">SpellNumber(L78,BB78)</f>
        <v>INR  Seven Hundred &amp; One  Only</v>
      </c>
      <c r="IA78" s="22">
        <v>7.15</v>
      </c>
      <c r="IB78" s="22" t="s">
        <v>213</v>
      </c>
      <c r="IC78" s="22" t="s">
        <v>150</v>
      </c>
      <c r="ID78" s="22">
        <v>2</v>
      </c>
      <c r="IE78" s="23" t="s">
        <v>65</v>
      </c>
      <c r="IF78" s="23"/>
      <c r="IG78" s="23"/>
      <c r="IH78" s="23"/>
      <c r="II78" s="23"/>
    </row>
    <row r="79" spans="1:243" s="22" customFormat="1" ht="42.75">
      <c r="A79" s="66">
        <v>7.16</v>
      </c>
      <c r="B79" s="67" t="s">
        <v>193</v>
      </c>
      <c r="C79" s="39" t="s">
        <v>151</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7.16</v>
      </c>
      <c r="IB79" s="22" t="s">
        <v>193</v>
      </c>
      <c r="IC79" s="22" t="s">
        <v>151</v>
      </c>
      <c r="IE79" s="23"/>
      <c r="IF79" s="23"/>
      <c r="IG79" s="23"/>
      <c r="IH79" s="23"/>
      <c r="II79" s="23"/>
    </row>
    <row r="80" spans="1:243" s="22" customFormat="1" ht="28.5">
      <c r="A80" s="70">
        <v>7.17</v>
      </c>
      <c r="B80" s="67" t="s">
        <v>171</v>
      </c>
      <c r="C80" s="39" t="s">
        <v>152</v>
      </c>
      <c r="D80" s="68">
        <v>2</v>
      </c>
      <c r="E80" s="69" t="s">
        <v>65</v>
      </c>
      <c r="F80" s="70">
        <v>481.93</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5"/>
        <v>964</v>
      </c>
      <c r="BB80" s="60">
        <f t="shared" si="6"/>
        <v>964</v>
      </c>
      <c r="BC80" s="56" t="str">
        <f t="shared" si="7"/>
        <v>INR  Nine Hundred &amp; Sixty Four  Only</v>
      </c>
      <c r="IA80" s="22">
        <v>7.17</v>
      </c>
      <c r="IB80" s="22" t="s">
        <v>171</v>
      </c>
      <c r="IC80" s="22" t="s">
        <v>152</v>
      </c>
      <c r="ID80" s="22">
        <v>2</v>
      </c>
      <c r="IE80" s="23" t="s">
        <v>65</v>
      </c>
      <c r="IF80" s="23"/>
      <c r="IG80" s="23"/>
      <c r="IH80" s="23"/>
      <c r="II80" s="23"/>
    </row>
    <row r="81" spans="1:243" s="22" customFormat="1" ht="15.75">
      <c r="A81" s="66">
        <v>8</v>
      </c>
      <c r="B81" s="71" t="s">
        <v>91</v>
      </c>
      <c r="C81" s="39" t="s">
        <v>153</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8</v>
      </c>
      <c r="IB81" s="22" t="s">
        <v>91</v>
      </c>
      <c r="IC81" s="22" t="s">
        <v>153</v>
      </c>
      <c r="IE81" s="23"/>
      <c r="IF81" s="23"/>
      <c r="IG81" s="23"/>
      <c r="IH81" s="23"/>
      <c r="II81" s="23"/>
    </row>
    <row r="82" spans="1:243" s="22" customFormat="1" ht="33.75" customHeight="1">
      <c r="A82" s="66">
        <v>8.01</v>
      </c>
      <c r="B82" s="71" t="s">
        <v>194</v>
      </c>
      <c r="C82" s="39" t="s">
        <v>154</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8.01</v>
      </c>
      <c r="IB82" s="22" t="s">
        <v>194</v>
      </c>
      <c r="IC82" s="22" t="s">
        <v>154</v>
      </c>
      <c r="IE82" s="23"/>
      <c r="IF82" s="23"/>
      <c r="IG82" s="23"/>
      <c r="IH82" s="23"/>
      <c r="II82" s="23"/>
    </row>
    <row r="83" spans="1:243" s="22" customFormat="1" ht="28.5">
      <c r="A83" s="70">
        <v>8.02</v>
      </c>
      <c r="B83" s="67" t="s">
        <v>92</v>
      </c>
      <c r="C83" s="39" t="s">
        <v>155</v>
      </c>
      <c r="D83" s="68">
        <v>3</v>
      </c>
      <c r="E83" s="69" t="s">
        <v>65</v>
      </c>
      <c r="F83" s="70">
        <v>380.71</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5"/>
        <v>1142</v>
      </c>
      <c r="BB83" s="60">
        <f t="shared" si="6"/>
        <v>1142</v>
      </c>
      <c r="BC83" s="56" t="str">
        <f t="shared" si="7"/>
        <v>INR  One Thousand One Hundred &amp; Forty Two  Only</v>
      </c>
      <c r="IA83" s="22">
        <v>8.02</v>
      </c>
      <c r="IB83" s="22" t="s">
        <v>92</v>
      </c>
      <c r="IC83" s="22" t="s">
        <v>155</v>
      </c>
      <c r="ID83" s="22">
        <v>3</v>
      </c>
      <c r="IE83" s="23" t="s">
        <v>65</v>
      </c>
      <c r="IF83" s="23"/>
      <c r="IG83" s="23"/>
      <c r="IH83" s="23"/>
      <c r="II83" s="23"/>
    </row>
    <row r="84" spans="1:243" s="22" customFormat="1" ht="57">
      <c r="A84" s="66">
        <v>8.03</v>
      </c>
      <c r="B84" s="67" t="s">
        <v>214</v>
      </c>
      <c r="C84" s="39" t="s">
        <v>156</v>
      </c>
      <c r="D84" s="74"/>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6"/>
      <c r="IA84" s="22">
        <v>8.03</v>
      </c>
      <c r="IB84" s="22" t="s">
        <v>214</v>
      </c>
      <c r="IC84" s="22" t="s">
        <v>156</v>
      </c>
      <c r="IE84" s="23"/>
      <c r="IF84" s="23"/>
      <c r="IG84" s="23"/>
      <c r="IH84" s="23"/>
      <c r="II84" s="23"/>
    </row>
    <row r="85" spans="1:243" s="22" customFormat="1" ht="19.5" customHeight="1">
      <c r="A85" s="66">
        <v>8.04</v>
      </c>
      <c r="B85" s="67" t="s">
        <v>92</v>
      </c>
      <c r="C85" s="39" t="s">
        <v>157</v>
      </c>
      <c r="D85" s="68">
        <v>1</v>
      </c>
      <c r="E85" s="69" t="s">
        <v>65</v>
      </c>
      <c r="F85" s="70">
        <v>626.96</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627</v>
      </c>
      <c r="BB85" s="60">
        <f t="shared" si="6"/>
        <v>627</v>
      </c>
      <c r="BC85" s="56" t="str">
        <f t="shared" si="7"/>
        <v>INR  Six Hundred &amp; Twenty Seven  Only</v>
      </c>
      <c r="IA85" s="22">
        <v>8.04</v>
      </c>
      <c r="IB85" s="22" t="s">
        <v>92</v>
      </c>
      <c r="IC85" s="22" t="s">
        <v>157</v>
      </c>
      <c r="ID85" s="22">
        <v>1</v>
      </c>
      <c r="IE85" s="23" t="s">
        <v>65</v>
      </c>
      <c r="IF85" s="23"/>
      <c r="IG85" s="23"/>
      <c r="IH85" s="23"/>
      <c r="II85" s="23"/>
    </row>
    <row r="86" spans="1:243" s="22" customFormat="1" ht="57">
      <c r="A86" s="70">
        <v>8.05</v>
      </c>
      <c r="B86" s="67" t="s">
        <v>215</v>
      </c>
      <c r="C86" s="39" t="s">
        <v>158</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8.05</v>
      </c>
      <c r="IB86" s="22" t="s">
        <v>215</v>
      </c>
      <c r="IC86" s="22" t="s">
        <v>158</v>
      </c>
      <c r="IE86" s="23"/>
      <c r="IF86" s="23"/>
      <c r="IG86" s="23"/>
      <c r="IH86" s="23"/>
      <c r="II86" s="23"/>
    </row>
    <row r="87" spans="1:243" s="22" customFormat="1" ht="28.5">
      <c r="A87" s="66">
        <v>8.06</v>
      </c>
      <c r="B87" s="71" t="s">
        <v>216</v>
      </c>
      <c r="C87" s="39" t="s">
        <v>159</v>
      </c>
      <c r="D87" s="68">
        <v>12</v>
      </c>
      <c r="E87" s="69" t="s">
        <v>65</v>
      </c>
      <c r="F87" s="70">
        <v>438.71</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5265</v>
      </c>
      <c r="BB87" s="60">
        <f t="shared" si="6"/>
        <v>5265</v>
      </c>
      <c r="BC87" s="56" t="str">
        <f t="shared" si="7"/>
        <v>INR  Five Thousand Two Hundred &amp; Sixty Five  Only</v>
      </c>
      <c r="IA87" s="22">
        <v>8.06</v>
      </c>
      <c r="IB87" s="22" t="s">
        <v>216</v>
      </c>
      <c r="IC87" s="22" t="s">
        <v>159</v>
      </c>
      <c r="ID87" s="22">
        <v>12</v>
      </c>
      <c r="IE87" s="23" t="s">
        <v>65</v>
      </c>
      <c r="IF87" s="23"/>
      <c r="IG87" s="23"/>
      <c r="IH87" s="23"/>
      <c r="II87" s="23"/>
    </row>
    <row r="88" spans="1:243" s="22" customFormat="1" ht="27" customHeight="1">
      <c r="A88" s="66">
        <v>8.07</v>
      </c>
      <c r="B88" s="71" t="s">
        <v>217</v>
      </c>
      <c r="C88" s="39" t="s">
        <v>160</v>
      </c>
      <c r="D88" s="68">
        <v>17</v>
      </c>
      <c r="E88" s="69" t="s">
        <v>65</v>
      </c>
      <c r="F88" s="70">
        <v>54.09</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920</v>
      </c>
      <c r="BB88" s="60">
        <f t="shared" si="6"/>
        <v>920</v>
      </c>
      <c r="BC88" s="56" t="str">
        <f t="shared" si="7"/>
        <v>INR  Nine Hundred &amp; Twenty  Only</v>
      </c>
      <c r="IA88" s="22">
        <v>8.07</v>
      </c>
      <c r="IB88" s="22" t="s">
        <v>217</v>
      </c>
      <c r="IC88" s="22" t="s">
        <v>160</v>
      </c>
      <c r="ID88" s="22">
        <v>17</v>
      </c>
      <c r="IE88" s="23" t="s">
        <v>65</v>
      </c>
      <c r="IF88" s="23"/>
      <c r="IG88" s="23"/>
      <c r="IH88" s="23"/>
      <c r="II88" s="23"/>
    </row>
    <row r="89" spans="1:243" s="22" customFormat="1" ht="28.5">
      <c r="A89" s="70">
        <v>8.08</v>
      </c>
      <c r="B89" s="67" t="s">
        <v>195</v>
      </c>
      <c r="C89" s="39" t="s">
        <v>161</v>
      </c>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8.08</v>
      </c>
      <c r="IB89" s="22" t="s">
        <v>195</v>
      </c>
      <c r="IC89" s="22" t="s">
        <v>161</v>
      </c>
      <c r="IE89" s="23"/>
      <c r="IF89" s="23"/>
      <c r="IG89" s="23"/>
      <c r="IH89" s="23"/>
      <c r="II89" s="23"/>
    </row>
    <row r="90" spans="1:243" s="22" customFormat="1" ht="15.75" customHeight="1">
      <c r="A90" s="66">
        <v>8.09</v>
      </c>
      <c r="B90" s="67" t="s">
        <v>196</v>
      </c>
      <c r="C90" s="39" t="s">
        <v>162</v>
      </c>
      <c r="D90" s="68">
        <v>2</v>
      </c>
      <c r="E90" s="69" t="s">
        <v>65</v>
      </c>
      <c r="F90" s="70">
        <v>317.75</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636</v>
      </c>
      <c r="BB90" s="60">
        <f t="shared" si="6"/>
        <v>636</v>
      </c>
      <c r="BC90" s="56" t="str">
        <f t="shared" si="7"/>
        <v>INR  Six Hundred &amp; Thirty Six  Only</v>
      </c>
      <c r="IA90" s="22">
        <v>8.09</v>
      </c>
      <c r="IB90" s="22" t="s">
        <v>196</v>
      </c>
      <c r="IC90" s="22" t="s">
        <v>162</v>
      </c>
      <c r="ID90" s="22">
        <v>2</v>
      </c>
      <c r="IE90" s="23" t="s">
        <v>65</v>
      </c>
      <c r="IF90" s="23"/>
      <c r="IG90" s="23"/>
      <c r="IH90" s="23"/>
      <c r="II90" s="23"/>
    </row>
    <row r="91" spans="1:243" s="22" customFormat="1" ht="24" customHeight="1">
      <c r="A91" s="66">
        <v>9</v>
      </c>
      <c r="B91" s="67" t="s">
        <v>218</v>
      </c>
      <c r="C91" s="39" t="s">
        <v>163</v>
      </c>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6"/>
      <c r="IA91" s="22">
        <v>9</v>
      </c>
      <c r="IB91" s="22" t="s">
        <v>218</v>
      </c>
      <c r="IC91" s="22" t="s">
        <v>163</v>
      </c>
      <c r="IE91" s="23"/>
      <c r="IF91" s="23"/>
      <c r="IG91" s="23"/>
      <c r="IH91" s="23"/>
      <c r="II91" s="23"/>
    </row>
    <row r="92" spans="1:243" s="22" customFormat="1" ht="171">
      <c r="A92" s="70">
        <v>9.01</v>
      </c>
      <c r="B92" s="67" t="s">
        <v>219</v>
      </c>
      <c r="C92" s="39" t="s">
        <v>164</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9.01</v>
      </c>
      <c r="IB92" s="22" t="s">
        <v>219</v>
      </c>
      <c r="IC92" s="22" t="s">
        <v>164</v>
      </c>
      <c r="IE92" s="23"/>
      <c r="IF92" s="23"/>
      <c r="IG92" s="23"/>
      <c r="IH92" s="23"/>
      <c r="II92" s="23"/>
    </row>
    <row r="93" spans="1:243" s="22" customFormat="1" ht="28.5">
      <c r="A93" s="66">
        <v>9.02</v>
      </c>
      <c r="B93" s="71" t="s">
        <v>220</v>
      </c>
      <c r="C93" s="39" t="s">
        <v>165</v>
      </c>
      <c r="D93" s="68">
        <v>8</v>
      </c>
      <c r="E93" s="69" t="s">
        <v>52</v>
      </c>
      <c r="F93" s="70">
        <v>185.48</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5"/>
        <v>1484</v>
      </c>
      <c r="BB93" s="60">
        <f t="shared" si="6"/>
        <v>1484</v>
      </c>
      <c r="BC93" s="56" t="str">
        <f t="shared" si="7"/>
        <v>INR  One Thousand Four Hundred &amp; Eighty Four  Only</v>
      </c>
      <c r="IA93" s="22">
        <v>9.02</v>
      </c>
      <c r="IB93" s="22" t="s">
        <v>220</v>
      </c>
      <c r="IC93" s="22" t="s">
        <v>165</v>
      </c>
      <c r="ID93" s="22">
        <v>8</v>
      </c>
      <c r="IE93" s="23" t="s">
        <v>52</v>
      </c>
      <c r="IF93" s="23"/>
      <c r="IG93" s="23"/>
      <c r="IH93" s="23"/>
      <c r="II93" s="23"/>
    </row>
    <row r="94" spans="1:243" s="22" customFormat="1" ht="28.5">
      <c r="A94" s="66">
        <v>9.03</v>
      </c>
      <c r="B94" s="71" t="s">
        <v>221</v>
      </c>
      <c r="C94" s="39" t="s">
        <v>166</v>
      </c>
      <c r="D94" s="68">
        <v>3</v>
      </c>
      <c r="E94" s="69" t="s">
        <v>52</v>
      </c>
      <c r="F94" s="70">
        <v>91.71</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275</v>
      </c>
      <c r="BB94" s="60">
        <f t="shared" si="6"/>
        <v>275</v>
      </c>
      <c r="BC94" s="56" t="str">
        <f t="shared" si="7"/>
        <v>INR  Two Hundred &amp; Seventy Five  Only</v>
      </c>
      <c r="IA94" s="22">
        <v>9.03</v>
      </c>
      <c r="IB94" s="22" t="s">
        <v>221</v>
      </c>
      <c r="IC94" s="22" t="s">
        <v>166</v>
      </c>
      <c r="ID94" s="22">
        <v>3</v>
      </c>
      <c r="IE94" s="23" t="s">
        <v>52</v>
      </c>
      <c r="IF94" s="23"/>
      <c r="IG94" s="23"/>
      <c r="IH94" s="23"/>
      <c r="II94" s="23"/>
    </row>
    <row r="95" spans="1:243" s="22" customFormat="1" ht="28.5" customHeight="1">
      <c r="A95" s="70">
        <v>9.04</v>
      </c>
      <c r="B95" s="67" t="s">
        <v>222</v>
      </c>
      <c r="C95" s="39" t="s">
        <v>167</v>
      </c>
      <c r="D95" s="74"/>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6"/>
      <c r="IA95" s="22">
        <v>9.04</v>
      </c>
      <c r="IB95" s="72" t="s">
        <v>222</v>
      </c>
      <c r="IC95" s="22" t="s">
        <v>167</v>
      </c>
      <c r="IE95" s="23"/>
      <c r="IF95" s="23"/>
      <c r="IG95" s="23"/>
      <c r="IH95" s="23"/>
      <c r="II95" s="23"/>
    </row>
    <row r="96" spans="1:239" ht="28.5">
      <c r="A96" s="66">
        <v>9.05</v>
      </c>
      <c r="B96" s="67" t="s">
        <v>223</v>
      </c>
      <c r="C96" s="39" t="s">
        <v>243</v>
      </c>
      <c r="D96" s="68">
        <v>400</v>
      </c>
      <c r="E96" s="69" t="s">
        <v>71</v>
      </c>
      <c r="F96" s="70">
        <v>5.83</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2332</v>
      </c>
      <c r="BB96" s="60">
        <f t="shared" si="6"/>
        <v>2332</v>
      </c>
      <c r="BC96" s="56" t="str">
        <f t="shared" si="7"/>
        <v>INR  Two Thousand Three Hundred &amp; Thirty Two  Only</v>
      </c>
      <c r="IA96" s="1">
        <v>9.05</v>
      </c>
      <c r="IB96" s="1" t="s">
        <v>223</v>
      </c>
      <c r="IC96" s="1" t="s">
        <v>243</v>
      </c>
      <c r="ID96" s="1">
        <v>400</v>
      </c>
      <c r="IE96" s="3" t="s">
        <v>71</v>
      </c>
    </row>
    <row r="97" spans="1:237" ht="27.75" customHeight="1">
      <c r="A97" s="66">
        <v>9.06</v>
      </c>
      <c r="B97" s="67" t="s">
        <v>224</v>
      </c>
      <c r="C97" s="39" t="s">
        <v>244</v>
      </c>
      <c r="D97" s="74"/>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6"/>
      <c r="IA97" s="1">
        <v>9.06</v>
      </c>
      <c r="IB97" s="1" t="s">
        <v>224</v>
      </c>
      <c r="IC97" s="1" t="s">
        <v>244</v>
      </c>
    </row>
    <row r="98" spans="1:239" ht="59.25" customHeight="1">
      <c r="A98" s="70">
        <v>9.07</v>
      </c>
      <c r="B98" s="67" t="s">
        <v>225</v>
      </c>
      <c r="C98" s="39" t="s">
        <v>245</v>
      </c>
      <c r="D98" s="68">
        <v>2</v>
      </c>
      <c r="E98" s="69" t="s">
        <v>52</v>
      </c>
      <c r="F98" s="70">
        <v>103.24</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206</v>
      </c>
      <c r="BB98" s="60">
        <f t="shared" si="6"/>
        <v>206</v>
      </c>
      <c r="BC98" s="56" t="str">
        <f t="shared" si="7"/>
        <v>INR  Two Hundred &amp; Six  Only</v>
      </c>
      <c r="IA98" s="1">
        <v>9.07</v>
      </c>
      <c r="IB98" s="1" t="s">
        <v>225</v>
      </c>
      <c r="IC98" s="1" t="s">
        <v>245</v>
      </c>
      <c r="ID98" s="1">
        <v>2</v>
      </c>
      <c r="IE98" s="3" t="s">
        <v>52</v>
      </c>
    </row>
    <row r="99" spans="1:239" ht="42.75">
      <c r="A99" s="66">
        <v>9.08</v>
      </c>
      <c r="B99" s="71" t="s">
        <v>226</v>
      </c>
      <c r="C99" s="39" t="s">
        <v>246</v>
      </c>
      <c r="D99" s="68">
        <v>4</v>
      </c>
      <c r="E99" s="69" t="s">
        <v>52</v>
      </c>
      <c r="F99" s="70">
        <v>342.34</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1369</v>
      </c>
      <c r="BB99" s="60">
        <f t="shared" si="6"/>
        <v>1369</v>
      </c>
      <c r="BC99" s="56" t="str">
        <f t="shared" si="7"/>
        <v>INR  One Thousand Three Hundred &amp; Sixty Nine  Only</v>
      </c>
      <c r="IA99" s="1">
        <v>9.08</v>
      </c>
      <c r="IB99" s="1" t="s">
        <v>226</v>
      </c>
      <c r="IC99" s="1" t="s">
        <v>246</v>
      </c>
      <c r="ID99" s="1">
        <v>4</v>
      </c>
      <c r="IE99" s="3" t="s">
        <v>52</v>
      </c>
    </row>
    <row r="100" spans="1:237" ht="99.75">
      <c r="A100" s="66">
        <v>9.09</v>
      </c>
      <c r="B100" s="71" t="s">
        <v>227</v>
      </c>
      <c r="C100" s="39" t="s">
        <v>247</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9.09</v>
      </c>
      <c r="IB100" s="1" t="s">
        <v>227</v>
      </c>
      <c r="IC100" s="1" t="s">
        <v>247</v>
      </c>
    </row>
    <row r="101" spans="1:239" ht="28.5">
      <c r="A101" s="70">
        <v>9.1</v>
      </c>
      <c r="B101" s="67" t="s">
        <v>228</v>
      </c>
      <c r="C101" s="39" t="s">
        <v>248</v>
      </c>
      <c r="D101" s="68">
        <v>2</v>
      </c>
      <c r="E101" s="69" t="s">
        <v>52</v>
      </c>
      <c r="F101" s="70">
        <v>447.61</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5"/>
        <v>895</v>
      </c>
      <c r="BB101" s="60">
        <f t="shared" si="6"/>
        <v>895</v>
      </c>
      <c r="BC101" s="56" t="str">
        <f t="shared" si="7"/>
        <v>INR  Eight Hundred &amp; Ninety Five  Only</v>
      </c>
      <c r="IA101" s="1">
        <v>9.1</v>
      </c>
      <c r="IB101" s="1" t="s">
        <v>228</v>
      </c>
      <c r="IC101" s="1" t="s">
        <v>248</v>
      </c>
      <c r="ID101" s="1">
        <v>2</v>
      </c>
      <c r="IE101" s="3" t="s">
        <v>52</v>
      </c>
    </row>
    <row r="102" spans="1:239" ht="28.5">
      <c r="A102" s="66">
        <v>9.11</v>
      </c>
      <c r="B102" s="67" t="s">
        <v>229</v>
      </c>
      <c r="C102" s="39" t="s">
        <v>249</v>
      </c>
      <c r="D102" s="68">
        <v>8</v>
      </c>
      <c r="E102" s="69" t="s">
        <v>52</v>
      </c>
      <c r="F102" s="70">
        <v>895.17</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7161</v>
      </c>
      <c r="BB102" s="60">
        <f t="shared" si="6"/>
        <v>7161</v>
      </c>
      <c r="BC102" s="56" t="str">
        <f t="shared" si="7"/>
        <v>INR  Seven Thousand One Hundred &amp; Sixty One  Only</v>
      </c>
      <c r="IA102" s="1">
        <v>9.11</v>
      </c>
      <c r="IB102" s="1" t="s">
        <v>229</v>
      </c>
      <c r="IC102" s="1" t="s">
        <v>249</v>
      </c>
      <c r="ID102" s="1">
        <v>8</v>
      </c>
      <c r="IE102" s="3" t="s">
        <v>52</v>
      </c>
    </row>
    <row r="103" spans="1:237" ht="15.75">
      <c r="A103" s="66">
        <v>10</v>
      </c>
      <c r="B103" s="67" t="s">
        <v>230</v>
      </c>
      <c r="C103" s="39" t="s">
        <v>250</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10</v>
      </c>
      <c r="IB103" s="1" t="s">
        <v>230</v>
      </c>
      <c r="IC103" s="1" t="s">
        <v>250</v>
      </c>
    </row>
    <row r="104" spans="1:239" ht="119.25" customHeight="1">
      <c r="A104" s="70">
        <v>10.01</v>
      </c>
      <c r="B104" s="67" t="s">
        <v>197</v>
      </c>
      <c r="C104" s="39" t="s">
        <v>251</v>
      </c>
      <c r="D104" s="68">
        <v>0.7</v>
      </c>
      <c r="E104" s="69" t="s">
        <v>199</v>
      </c>
      <c r="F104" s="70">
        <v>4985.92</v>
      </c>
      <c r="G104" s="40"/>
      <c r="H104" s="24"/>
      <c r="I104" s="47" t="s">
        <v>38</v>
      </c>
      <c r="J104" s="48">
        <f t="shared" si="4"/>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5"/>
        <v>3490</v>
      </c>
      <c r="BB104" s="60">
        <f t="shared" si="6"/>
        <v>3490</v>
      </c>
      <c r="BC104" s="56" t="str">
        <f t="shared" si="7"/>
        <v>INR  Three Thousand Four Hundred &amp; Ninety  Only</v>
      </c>
      <c r="IA104" s="1">
        <v>10.01</v>
      </c>
      <c r="IB104" s="73" t="s">
        <v>197</v>
      </c>
      <c r="IC104" s="1" t="s">
        <v>251</v>
      </c>
      <c r="ID104" s="1">
        <v>0.7</v>
      </c>
      <c r="IE104" s="3" t="s">
        <v>199</v>
      </c>
    </row>
    <row r="105" spans="1:239" ht="63.75" customHeight="1">
      <c r="A105" s="66">
        <v>10.02</v>
      </c>
      <c r="B105" s="67" t="s">
        <v>231</v>
      </c>
      <c r="C105" s="39" t="s">
        <v>252</v>
      </c>
      <c r="D105" s="68">
        <v>2</v>
      </c>
      <c r="E105" s="69" t="s">
        <v>200</v>
      </c>
      <c r="F105" s="70">
        <v>457.51</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915</v>
      </c>
      <c r="BB105" s="60">
        <f t="shared" si="6"/>
        <v>915</v>
      </c>
      <c r="BC105" s="56" t="str">
        <f t="shared" si="7"/>
        <v>INR  Nine Hundred &amp; Fifteen  Only</v>
      </c>
      <c r="IA105" s="1">
        <v>10.02</v>
      </c>
      <c r="IB105" s="73" t="s">
        <v>231</v>
      </c>
      <c r="IC105" s="1" t="s">
        <v>252</v>
      </c>
      <c r="ID105" s="1">
        <v>2</v>
      </c>
      <c r="IE105" s="3" t="s">
        <v>200</v>
      </c>
    </row>
    <row r="106" spans="1:239" ht="59.25" customHeight="1">
      <c r="A106" s="66">
        <v>10.03</v>
      </c>
      <c r="B106" s="67" t="s">
        <v>232</v>
      </c>
      <c r="C106" s="39" t="s">
        <v>253</v>
      </c>
      <c r="D106" s="68">
        <v>6</v>
      </c>
      <c r="E106" s="69" t="s">
        <v>200</v>
      </c>
      <c r="F106" s="70">
        <v>51.61</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310</v>
      </c>
      <c r="BB106" s="60">
        <f t="shared" si="6"/>
        <v>310</v>
      </c>
      <c r="BC106" s="56" t="str">
        <f t="shared" si="7"/>
        <v>INR  Three Hundred &amp; Ten  Only</v>
      </c>
      <c r="IA106" s="1">
        <v>10.03</v>
      </c>
      <c r="IB106" s="73" t="s">
        <v>232</v>
      </c>
      <c r="IC106" s="1" t="s">
        <v>253</v>
      </c>
      <c r="ID106" s="1">
        <v>6</v>
      </c>
      <c r="IE106" s="3" t="s">
        <v>200</v>
      </c>
    </row>
    <row r="107" spans="1:239" ht="30" customHeight="1">
      <c r="A107" s="66">
        <v>10.04</v>
      </c>
      <c r="B107" s="67" t="s">
        <v>233</v>
      </c>
      <c r="C107" s="39" t="s">
        <v>254</v>
      </c>
      <c r="D107" s="68">
        <v>17</v>
      </c>
      <c r="E107" s="69" t="s">
        <v>200</v>
      </c>
      <c r="F107" s="70">
        <v>29.32</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498</v>
      </c>
      <c r="BB107" s="60">
        <f t="shared" si="6"/>
        <v>498</v>
      </c>
      <c r="BC107" s="56" t="str">
        <f t="shared" si="7"/>
        <v>INR  Four Hundred &amp; Ninety Eight  Only</v>
      </c>
      <c r="IA107" s="1">
        <v>10.04</v>
      </c>
      <c r="IB107" s="73" t="s">
        <v>233</v>
      </c>
      <c r="IC107" s="1" t="s">
        <v>254</v>
      </c>
      <c r="ID107" s="1">
        <v>17</v>
      </c>
      <c r="IE107" s="3" t="s">
        <v>200</v>
      </c>
    </row>
    <row r="108" spans="1:239" ht="45" customHeight="1">
      <c r="A108" s="66">
        <v>10.05</v>
      </c>
      <c r="B108" s="67" t="s">
        <v>234</v>
      </c>
      <c r="C108" s="39" t="s">
        <v>255</v>
      </c>
      <c r="D108" s="68">
        <v>2</v>
      </c>
      <c r="E108" s="69" t="s">
        <v>200</v>
      </c>
      <c r="F108" s="70">
        <v>504.43</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1009</v>
      </c>
      <c r="BB108" s="60">
        <f t="shared" si="6"/>
        <v>1009</v>
      </c>
      <c r="BC108" s="56" t="str">
        <f t="shared" si="7"/>
        <v>INR  One Thousand  &amp;Nine  Only</v>
      </c>
      <c r="IA108" s="1">
        <v>10.05</v>
      </c>
      <c r="IB108" s="73" t="s">
        <v>234</v>
      </c>
      <c r="IC108" s="1" t="s">
        <v>255</v>
      </c>
      <c r="ID108" s="1">
        <v>2</v>
      </c>
      <c r="IE108" s="3" t="s">
        <v>200</v>
      </c>
    </row>
    <row r="109" spans="1:239" ht="149.25" customHeight="1">
      <c r="A109" s="66">
        <v>10.06</v>
      </c>
      <c r="B109" s="67" t="s">
        <v>235</v>
      </c>
      <c r="C109" s="39" t="s">
        <v>256</v>
      </c>
      <c r="D109" s="68">
        <v>4</v>
      </c>
      <c r="E109" s="69" t="s">
        <v>93</v>
      </c>
      <c r="F109" s="70">
        <v>1972.2</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7889</v>
      </c>
      <c r="BB109" s="60">
        <f t="shared" si="6"/>
        <v>7889</v>
      </c>
      <c r="BC109" s="56" t="str">
        <f t="shared" si="7"/>
        <v>INR  Seven Thousand Eight Hundred &amp; Eighty Nine  Only</v>
      </c>
      <c r="IA109" s="1">
        <v>10.06</v>
      </c>
      <c r="IB109" s="73" t="s">
        <v>235</v>
      </c>
      <c r="IC109" s="1" t="s">
        <v>256</v>
      </c>
      <c r="ID109" s="1">
        <v>4</v>
      </c>
      <c r="IE109" s="3" t="s">
        <v>93</v>
      </c>
    </row>
    <row r="110" spans="1:239" ht="46.5" customHeight="1">
      <c r="A110" s="66">
        <v>10.07</v>
      </c>
      <c r="B110" s="67" t="s">
        <v>236</v>
      </c>
      <c r="C110" s="39" t="s">
        <v>257</v>
      </c>
      <c r="D110" s="68">
        <v>1</v>
      </c>
      <c r="E110" s="69" t="s">
        <v>200</v>
      </c>
      <c r="F110" s="70">
        <v>328.46</v>
      </c>
      <c r="G110" s="40"/>
      <c r="H110" s="24"/>
      <c r="I110" s="47" t="s">
        <v>38</v>
      </c>
      <c r="J110" s="48">
        <f>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ROUND(total_amount_ba($B$2,$D$2,D110,F110,J110,K110,M110),0)</f>
        <v>328</v>
      </c>
      <c r="BB110" s="60">
        <f>BA110+SUM(N110:AZ110)</f>
        <v>328</v>
      </c>
      <c r="BC110" s="56" t="str">
        <f aca="true" t="shared" si="8" ref="BC110:BC115">SpellNumber(L110,BB110)</f>
        <v>INR  Three Hundred &amp; Twenty Eight  Only</v>
      </c>
      <c r="IA110" s="1">
        <v>10.07</v>
      </c>
      <c r="IB110" s="73" t="s">
        <v>236</v>
      </c>
      <c r="IC110" s="1" t="s">
        <v>257</v>
      </c>
      <c r="ID110" s="1">
        <v>1</v>
      </c>
      <c r="IE110" s="3" t="s">
        <v>200</v>
      </c>
    </row>
    <row r="111" spans="1:239" ht="51.75" customHeight="1">
      <c r="A111" s="66">
        <v>10.08</v>
      </c>
      <c r="B111" s="67" t="s">
        <v>237</v>
      </c>
      <c r="C111" s="39" t="s">
        <v>258</v>
      </c>
      <c r="D111" s="68">
        <v>2</v>
      </c>
      <c r="E111" s="69" t="s">
        <v>200</v>
      </c>
      <c r="F111" s="70">
        <v>2053.04</v>
      </c>
      <c r="G111" s="65">
        <v>20610</v>
      </c>
      <c r="H111" s="50"/>
      <c r="I111" s="51" t="s">
        <v>38</v>
      </c>
      <c r="J111" s="52">
        <f>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ROUND(total_amount_ba($B$2,$D$2,D111,F111,J111,K111,M111),0)</f>
        <v>4106</v>
      </c>
      <c r="BB111" s="55">
        <f>BA111+SUM(N111:AZ111)</f>
        <v>4106</v>
      </c>
      <c r="BC111" s="56" t="str">
        <f t="shared" si="8"/>
        <v>INR  Four Thousand One Hundred &amp; Six  Only</v>
      </c>
      <c r="IA111" s="1">
        <v>10.08</v>
      </c>
      <c r="IB111" s="73" t="s">
        <v>237</v>
      </c>
      <c r="IC111" s="1" t="s">
        <v>258</v>
      </c>
      <c r="ID111" s="1">
        <v>2</v>
      </c>
      <c r="IE111" s="3" t="s">
        <v>200</v>
      </c>
    </row>
    <row r="112" spans="1:239" ht="37.5" customHeight="1">
      <c r="A112" s="66">
        <v>10.09</v>
      </c>
      <c r="B112" s="67" t="s">
        <v>238</v>
      </c>
      <c r="C112" s="39" t="s">
        <v>259</v>
      </c>
      <c r="D112" s="68">
        <v>6</v>
      </c>
      <c r="E112" s="69" t="s">
        <v>240</v>
      </c>
      <c r="F112" s="70">
        <v>181.85</v>
      </c>
      <c r="G112" s="40"/>
      <c r="H112" s="24"/>
      <c r="I112" s="47" t="s">
        <v>38</v>
      </c>
      <c r="J112" s="48">
        <f>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ROUND(total_amount_ba($B$2,$D$2,D112,F112,J112,K112,M112),0)</f>
        <v>1091</v>
      </c>
      <c r="BB112" s="60">
        <f>BA112+SUM(N112:AZ112)</f>
        <v>1091</v>
      </c>
      <c r="BC112" s="56" t="str">
        <f t="shared" si="8"/>
        <v>INR  One Thousand  &amp;Ninety One  Only</v>
      </c>
      <c r="IA112" s="1">
        <v>10.09</v>
      </c>
      <c r="IB112" s="73" t="s">
        <v>238</v>
      </c>
      <c r="IC112" s="1" t="s">
        <v>259</v>
      </c>
      <c r="ID112" s="1">
        <v>6</v>
      </c>
      <c r="IE112" s="3" t="s">
        <v>240</v>
      </c>
    </row>
    <row r="113" spans="1:239" ht="75" customHeight="1">
      <c r="A113" s="66">
        <v>10.1</v>
      </c>
      <c r="B113" s="67" t="s">
        <v>198</v>
      </c>
      <c r="C113" s="39" t="s">
        <v>260</v>
      </c>
      <c r="D113" s="68">
        <v>4</v>
      </c>
      <c r="E113" s="69" t="s">
        <v>200</v>
      </c>
      <c r="F113" s="70">
        <v>815.75</v>
      </c>
      <c r="G113" s="40"/>
      <c r="H113" s="24"/>
      <c r="I113" s="47" t="s">
        <v>38</v>
      </c>
      <c r="J113" s="48">
        <f>IF(I113="Less(-)",-1,1)</f>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3263</v>
      </c>
      <c r="BB113" s="60">
        <f>BA113+SUM(N113:AZ113)</f>
        <v>3263</v>
      </c>
      <c r="BC113" s="56" t="str">
        <f t="shared" si="8"/>
        <v>INR  Three Thousand Two Hundred &amp; Sixty Three  Only</v>
      </c>
      <c r="IA113" s="1">
        <v>10.1</v>
      </c>
      <c r="IB113" s="73" t="s">
        <v>198</v>
      </c>
      <c r="IC113" s="1" t="s">
        <v>260</v>
      </c>
      <c r="ID113" s="1">
        <v>4</v>
      </c>
      <c r="IE113" s="3" t="s">
        <v>200</v>
      </c>
    </row>
    <row r="114" spans="1:239" ht="51.75" customHeight="1">
      <c r="A114" s="66">
        <v>10.11</v>
      </c>
      <c r="B114" s="71" t="s">
        <v>239</v>
      </c>
      <c r="C114" s="39" t="s">
        <v>261</v>
      </c>
      <c r="D114" s="68">
        <v>2</v>
      </c>
      <c r="E114" s="69" t="s">
        <v>200</v>
      </c>
      <c r="F114" s="70">
        <v>305</v>
      </c>
      <c r="G114" s="40"/>
      <c r="H114" s="24"/>
      <c r="I114" s="47" t="s">
        <v>38</v>
      </c>
      <c r="J114" s="48">
        <f>IF(I114="Less(-)",-1,1)</f>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610</v>
      </c>
      <c r="BB114" s="60">
        <f>BA114+SUM(N114:AZ114)</f>
        <v>610</v>
      </c>
      <c r="BC114" s="56" t="str">
        <f t="shared" si="8"/>
        <v>INR  Six Hundred &amp; Ten  Only</v>
      </c>
      <c r="IA114" s="1">
        <v>10.11</v>
      </c>
      <c r="IB114" s="73" t="s">
        <v>239</v>
      </c>
      <c r="IC114" s="1" t="s">
        <v>261</v>
      </c>
      <c r="ID114" s="1">
        <v>2</v>
      </c>
      <c r="IE114" s="3" t="s">
        <v>200</v>
      </c>
    </row>
    <row r="115" spans="1:55" ht="42.75">
      <c r="A115" s="25" t="s">
        <v>46</v>
      </c>
      <c r="B115" s="26"/>
      <c r="C115" s="27"/>
      <c r="D115" s="43"/>
      <c r="E115" s="43"/>
      <c r="F115" s="43"/>
      <c r="G115" s="43"/>
      <c r="H115" s="61"/>
      <c r="I115" s="61"/>
      <c r="J115" s="61"/>
      <c r="K115" s="61"/>
      <c r="L115" s="6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63">
        <f>SUM(BA13:BA114)</f>
        <v>237339</v>
      </c>
      <c r="BB115" s="64">
        <f>SUM(BB13:BB114)</f>
        <v>237339</v>
      </c>
      <c r="BC115" s="56" t="str">
        <f t="shared" si="8"/>
        <v>  Two Lakh Thirty Seven Thousand Three Hundred &amp; Thirty Nine  Only</v>
      </c>
    </row>
    <row r="116" spans="1:55" ht="36.75" customHeight="1">
      <c r="A116" s="26" t="s">
        <v>47</v>
      </c>
      <c r="B116" s="28"/>
      <c r="C116" s="29"/>
      <c r="D116" s="30"/>
      <c r="E116" s="44" t="s">
        <v>54</v>
      </c>
      <c r="F116" s="45"/>
      <c r="G116" s="31"/>
      <c r="H116" s="32"/>
      <c r="I116" s="32"/>
      <c r="J116" s="32"/>
      <c r="K116" s="33"/>
      <c r="L116" s="34"/>
      <c r="M116" s="35"/>
      <c r="N116" s="36"/>
      <c r="O116" s="22"/>
      <c r="P116" s="22"/>
      <c r="Q116" s="22"/>
      <c r="R116" s="22"/>
      <c r="S116" s="22"/>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7">
        <f>IF(ISBLANK(F116),0,IF(E116="Excess (+)",ROUND(BA115+(BA115*F116),2),IF(E116="Less (-)",ROUND(BA115+(BA115*F116*(-1)),2),IF(E116="At Par",BA115,0))))</f>
        <v>0</v>
      </c>
      <c r="BB116" s="38">
        <f>ROUND(BA116,0)</f>
        <v>0</v>
      </c>
      <c r="BC116" s="21" t="str">
        <f>SpellNumber($E$2,BB116)</f>
        <v>INR Zero Only</v>
      </c>
    </row>
    <row r="117" spans="1:55" ht="18">
      <c r="A117" s="25" t="s">
        <v>48</v>
      </c>
      <c r="B117" s="25"/>
      <c r="C117" s="78" t="str">
        <f>SpellNumber($E$2,BB116)</f>
        <v>INR Zero Only</v>
      </c>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row>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sheetData>
  <sheetProtection password="9E83" sheet="1"/>
  <autoFilter ref="A11:BC117"/>
  <mergeCells count="53">
    <mergeCell ref="A9:BC9"/>
    <mergeCell ref="C117:BC117"/>
    <mergeCell ref="A1:L1"/>
    <mergeCell ref="A4:BC4"/>
    <mergeCell ref="A5:BC5"/>
    <mergeCell ref="A6:BC6"/>
    <mergeCell ref="A7:BC7"/>
    <mergeCell ref="B8:BC8"/>
    <mergeCell ref="D13:BC13"/>
    <mergeCell ref="D14:BC14"/>
    <mergeCell ref="D16:BC16"/>
    <mergeCell ref="D17:BC17"/>
    <mergeCell ref="D19:BC19"/>
    <mergeCell ref="D22:BC22"/>
    <mergeCell ref="D24:BC24"/>
    <mergeCell ref="D26:BC26"/>
    <mergeCell ref="D29:BC29"/>
    <mergeCell ref="D31:BC31"/>
    <mergeCell ref="D33:BC33"/>
    <mergeCell ref="D34:BC34"/>
    <mergeCell ref="D35:BC35"/>
    <mergeCell ref="D37:BC37"/>
    <mergeCell ref="D39:BC39"/>
    <mergeCell ref="D40:BC40"/>
    <mergeCell ref="D42:BC42"/>
    <mergeCell ref="D45:BC45"/>
    <mergeCell ref="D48:BC48"/>
    <mergeCell ref="D51:BC51"/>
    <mergeCell ref="D53:BC53"/>
    <mergeCell ref="D54:BC54"/>
    <mergeCell ref="D56:BC56"/>
    <mergeCell ref="D57:BC57"/>
    <mergeCell ref="D60:BC60"/>
    <mergeCell ref="D63:BC63"/>
    <mergeCell ref="D64:BC64"/>
    <mergeCell ref="D66:BC66"/>
    <mergeCell ref="D70:BC70"/>
    <mergeCell ref="D73:BC73"/>
    <mergeCell ref="D74:BC74"/>
    <mergeCell ref="D76:BC76"/>
    <mergeCell ref="D77:BC77"/>
    <mergeCell ref="D79:BC79"/>
    <mergeCell ref="D81:BC81"/>
    <mergeCell ref="D82:BC82"/>
    <mergeCell ref="D84:BC84"/>
    <mergeCell ref="D86:BC86"/>
    <mergeCell ref="D103:BC103"/>
    <mergeCell ref="D89:BC89"/>
    <mergeCell ref="D91:BC91"/>
    <mergeCell ref="D92:BC92"/>
    <mergeCell ref="D95:BC95"/>
    <mergeCell ref="D97:BC97"/>
    <mergeCell ref="D100:BC100"/>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6">
      <formula1>IF(E116="Select",-1,IF(E116="At Par",0,0))</formula1>
      <formula2>IF(E116="Select",-1,IF(E116="At Par",0,0.99))</formula2>
    </dataValidation>
    <dataValidation type="list" allowBlank="1" showErrorMessage="1" sqref="E1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6">
      <formula1>0</formula1>
      <formula2>99.9</formula2>
    </dataValidation>
    <dataValidation type="list" allowBlank="1" showErrorMessage="1" sqref="D13:D14 K15 D16:D17 K18 D19 K20:K21 D22 K23 D24 K25 D26 K27:K28 D29 K30 D31 K32 D33:D35 K36 D37 K38 D39:D40 K41 D42 K43:K44 D45 K46:K47 D48 K49:K50 D51 K52 D53:D54 K55 D56:D57 K58:K59 D60 K61:K62 D63:D64 K65 D66 K67:K69 D70 K71:K72 D73:D74 K75 D76:D77 K78 D79 K80 D81:D82 K83 D84 K85 D86 K87:K88 D89 K90 D91:D92 K93:K94 D95 K96 D97 K98:K99 D100 K101:K102 K104:K114 D10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3:H23 G25:H25 G27:H28 G30:H30 G32:H32 G36:H36 G38:H38 G41:H41 G43:H44 G46:H47 G49:H50 G52:H52 G55:H55 G58:H59 G61:H62 G65:H65 G67:H69 G71:H72 G75:H75 G78:H78 G80:H80 G83:H83 G85:H85 G87:H88 G90:H90 G93:H94 G96:H96 G98:H99 G101:H102 G104:H114">
      <formula1>0</formula1>
      <formula2>999999999999999</formula2>
    </dataValidation>
    <dataValidation allowBlank="1" showInputMessage="1" showErrorMessage="1" promptTitle="Addition / Deduction" prompt="Please Choose the correct One" sqref="J15 J18 J20:J21 J23 J25 J27:J28 J30 J32 J36 J38 J41 J43:J44 J46:J47 J49:J50 J52 J55 J58:J59 J61:J62 J65 J67:J69 J71:J72 J75 J78 J80 J83 J85 J87:J88 J90 J93:J94 J96 J98:J99 J101:J102 J104:J114">
      <formula1>0</formula1>
      <formula2>0</formula2>
    </dataValidation>
    <dataValidation type="list" showErrorMessage="1" sqref="I15 I18 I20:I21 I23 I25 I27:I28 I30 I32 I36 I38 I41 I43:I44 I46:I47 I49:I50 I52 I55 I58:I59 I61:I62 I65 I67:I69 I71:I72 I75 I78 I80 I83 I85 I87:I88 I90 I93:I94 I96 I98:I99 I101:I102 I104:I1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3:O23 N25:O25 N27:O28 N30:O30 N32:O32 N36:O36 N38:O38 N41:O41 N43:O44 N46:O47 N49:O50 N52:O52 N55:O55 N58:O59 N61:O62 N65:O65 N67:O69 N71:O72 N75:O75 N78:O78 N80:O80 N83:O83 N85:O85 N87:O88 N90:O90 N93:O94 N96:O96 N98:O99 N101:O102 N104:O1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3 R25 R27:R28 R30 R32 R36 R38 R41 R43:R44 R46:R47 R49:R50 R52 R55 R58:R59 R61:R62 R65 R67:R69 R71:R72 R75 R78 R80 R83 R85 R87:R88 R90 R93:R94 R96 R98:R99 R101:R102 R104:R1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3 Q25 Q27:Q28 Q30 Q32 Q36 Q38 Q41 Q43:Q44 Q46:Q47 Q49:Q50 Q52 Q55 Q58:Q59 Q61:Q62 Q65 Q67:Q69 Q71:Q72 Q75 Q78 Q80 Q83 Q85 Q87:Q88 Q90 Q93:Q94 Q96 Q98:Q99 Q101:Q102 Q104:Q1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3 M25 M27:M28 M30 M32 M36 M38 M41 M43:M44 M46:M47 M49:M50 M52 M55 M58:M59 M61:M62 M65 M67:M69 M71:M72 M75 M78 M80 M83 M85 M87:M88 M90 M93:M94 M96 M98:M99 M101:M102 M104:M11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3 D25 D27:D28 D30 D32 D36 D38 D41 D43:D44 D46:D47 D49:D50 D52 D55 D58:D59 D61:D62 D65 D67:D69 D71:D72 D75 D78 D80 D83 D85 D87:D88 D90 D93:D94 D96 D98:D99 D101:D102 D104:D1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3 F25 F27:F28 F30 F32 F36 F38 F41 F43:F44 F46:F47 F49:F50 F52 F55 F58:F59 F61:F62 F65 F67:F69 F71:F72 F75 F78 F80 F83 F85 F87:F88 F90 F93:F94 F96 F98:F99 F101:F102 F104:F114">
      <formula1>0</formula1>
      <formula2>999999999999999</formula2>
    </dataValidation>
    <dataValidation type="list" allowBlank="1" showInputMessage="1" showErrorMessage="1" sqref="L111 L1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4 L113">
      <formula1>"INR"</formula1>
    </dataValidation>
    <dataValidation allowBlank="1" showInputMessage="1" showErrorMessage="1" promptTitle="Itemcode/Make" prompt="Please enter text" sqref="C13:C114">
      <formula1>0</formula1>
      <formula2>0</formula2>
    </dataValidation>
    <dataValidation type="decimal" allowBlank="1" showInputMessage="1" showErrorMessage="1" errorTitle="Invalid Entry" error="Only Numeric Values are allowed. " sqref="A13:A11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2022-07-25T05:44:17Z</cp:lastPrinted>
  <dcterms:created xsi:type="dcterms:W3CDTF">2009-01-30T06:42:42Z</dcterms:created>
  <dcterms:modified xsi:type="dcterms:W3CDTF">2022-08-05T07:03:55Z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