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<sst xmlns="http://schemas.openxmlformats.org/spreadsheetml/2006/main" count="210" uniqueCount="89">
  <si>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</si>
  <si>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</si>
  <si>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</si>
  <si>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</si>
  <si>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</si>
  <si>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</si>
  <si>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</si>
  <si>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</si>
  <si>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</si>
  <si>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</si>
  <si>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</si>
  <si>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</si>
  <si>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</si>
  <si>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</si>
  <si>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</si>
  <si>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</si>
  <si>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</si>
  <si>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</si>
  <si>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</si>
  <si>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</si>
  <si>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</si>
  <si>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</si>
  <si>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</si>
  <si>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</si>
  <si>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</si>
  <si>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</si>
  <si>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</si>
  <si>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</si>
  <si>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</si>
  <si>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</si>
  <si>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</si>
  <si>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</si>
  <si>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</si>
  <si>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</si>
  <si>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</si>
  <si>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</si>
  <si>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</si>
  <si>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</si>
  <si>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</si>
  <si>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</si>
  <si>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</si>
  <si>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</si>
  <si>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</si>
  <si>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</si>
  <si>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</si>
  <si>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</si>
  <si>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</si>
  <si>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</si>
  <si>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</si>
  <si>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</si>
  <si>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</si>
  <si>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</si>
  <si>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</si>
  <si>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</si>
  <si>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</si>
  <si>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</si>
  <si>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</si>
  <si>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</si>
  <si>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</si>
  <si>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</si>
  <si>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</si>
  <si>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cum</t>
  </si>
  <si>
    <r>
      <t xml:space="preserve">TOTAL AMOUNT  
           in
     </t>
    </r>
    <r>
      <rPr>
        <b/>
        <sz val="11"/>
        <color indexed="10"/>
        <rFont val="Arial"/>
        <family val="2"/>
      </rPr>
      <t xml:space="preserve"> Rs.      P</t>
    </r>
  </si>
  <si>
    <t>Tender Inviting Authority: Superintending Engineer, IWD, IIT, Kanpur</t>
  </si>
  <si>
    <t>Painting with synthetic enamel paint of approved brand and manufacture of required colour to give an even shade :</t>
  </si>
  <si>
    <t>One or more coats on old work</t>
  </si>
  <si>
    <t>DISMANTLING AND DEMOLISHING</t>
  </si>
  <si>
    <t>item no.4</t>
  </si>
  <si>
    <t>item no.6</t>
  </si>
  <si>
    <t>item no.7</t>
  </si>
  <si>
    <t>item no.9</t>
  </si>
  <si>
    <t>item no.11</t>
  </si>
  <si>
    <t>item no.12</t>
  </si>
  <si>
    <t>item no.13</t>
  </si>
  <si>
    <t>item no.14</t>
  </si>
  <si>
    <t>item no.15</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</si>
  <si>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</si>
  <si>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</si>
  <si>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</si>
  <si>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</si>
  <si>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</si>
  <si>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Supplying and stacking at site.</t>
  </si>
  <si>
    <t>63 mm to 45 mm size stone aggregate</t>
  </si>
  <si>
    <t>Laying, spreading and compacting stone aggregate of specified sizes to WBM specifications in uniform thickness, hand picking, rolling with 3 wheeled road/vibratory roller 8-10 tonne capacity in stages to proper grade and camber, applying and brooming requisite type of screening / binding material to fill up interstices of coarse aggregate, watering and compacting to the required density .</t>
  </si>
  <si>
    <t>Supplying, stacking and Spreading 6 mm thick red bajri, watering and rolling complete including preparation of the surface and rolling.</t>
  </si>
  <si>
    <t>With road roller/ hand roller</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</si>
  <si>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</si>
  <si>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Name of Work: Providing and fixing 60mm thickness inter locking paver in Additional area up to Boundary wall for EV station near Gate no.- 2</t>
  </si>
  <si>
    <t>Contract No:   34/C/D2/2021-22/02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</si>
</sst>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
  <sheetViews>
    <sheetView showGridLines="0" zoomScale="85" zoomScaleNormal="85" zoomScalePageLayoutView="0" workbookViewId="0" topLeftCell="A1">
      <selection activeCell="BL17" sqref="BL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63</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87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88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76</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76</v>
      </c>
      <c r="IC13" s="22" t="s">
        <v>55</v>
      </c>
      <c r="IE13" s="23"/>
      <c r="IF13" s="23" t="s">
        <v>34</v>
      </c>
      <c r="IG13" s="23" t="s">
        <v>35</v>
      </c>
      <c r="IH13" s="23">
        <v>10</v>
      </c>
      <c r="II13" s="23" t="s">
        <v>36</v>
      </c>
    </row>
    <row r="14" spans="1:243" s="22" customFormat="1" ht="156.75">
      <c r="A14" s="59">
        <v>1.01</v>
      </c>
      <c r="B14" s="64" t="s">
        <v>77</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77</v>
      </c>
      <c r="IC14" s="22" t="s">
        <v>56</v>
      </c>
      <c r="IE14" s="23"/>
      <c r="IF14" s="23" t="s">
        <v>40</v>
      </c>
      <c r="IG14" s="23" t="s">
        <v>35</v>
      </c>
      <c r="IH14" s="23">
        <v>123.223</v>
      </c>
      <c r="II14" s="23" t="s">
        <v>37</v>
      </c>
    </row>
    <row r="15" spans="1:243" s="22" customFormat="1" ht="28.5">
      <c r="A15" s="59">
        <v>1.02</v>
      </c>
      <c r="B15" s="60" t="s">
        <v>78</v>
      </c>
      <c r="C15" s="39" t="s">
        <v>57</v>
      </c>
      <c r="D15" s="61">
        <v>55</v>
      </c>
      <c r="E15" s="62" t="s">
        <v>61</v>
      </c>
      <c r="F15" s="63">
        <v>221.21</v>
      </c>
      <c r="G15" s="40"/>
      <c r="H15" s="24"/>
      <c r="I15" s="47" t="s">
        <v>38</v>
      </c>
      <c r="J15" s="48">
        <f aca="true" t="shared" si="0" ref="J15:J27">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27">ROUND(total_amount_ba($B$2,$D$2,D15,F15,J15,K15,M15),0)</f>
        <v>12167</v>
      </c>
      <c r="BB15" s="54">
        <f aca="true" t="shared" si="2" ref="BB15:BB27">BA15+SUM(N15:AZ15)</f>
        <v>12167</v>
      </c>
      <c r="BC15" s="50" t="str">
        <f aca="true" t="shared" si="3" ref="BC15:BC27">SpellNumber(L15,BB15)</f>
        <v>INR  Twelve Thousand One Hundred &amp; Sixty Seven  Only</v>
      </c>
      <c r="IA15" s="22">
        <v>1.02</v>
      </c>
      <c r="IB15" s="22" t="s">
        <v>78</v>
      </c>
      <c r="IC15" s="22" t="s">
        <v>57</v>
      </c>
      <c r="ID15" s="22">
        <v>55</v>
      </c>
      <c r="IE15" s="23" t="s">
        <v>61</v>
      </c>
      <c r="IF15" s="23" t="s">
        <v>41</v>
      </c>
      <c r="IG15" s="23" t="s">
        <v>42</v>
      </c>
      <c r="IH15" s="23">
        <v>213</v>
      </c>
      <c r="II15" s="23" t="s">
        <v>37</v>
      </c>
    </row>
    <row r="16" spans="1:243" s="22" customFormat="1" ht="15.75">
      <c r="A16" s="59">
        <v>2</v>
      </c>
      <c r="B16" s="60" t="s">
        <v>53</v>
      </c>
      <c r="C16" s="39" t="s">
        <v>67</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53</v>
      </c>
      <c r="IC16" s="22" t="s">
        <v>67</v>
      </c>
      <c r="IE16" s="23"/>
      <c r="IF16" s="23"/>
      <c r="IG16" s="23"/>
      <c r="IH16" s="23"/>
      <c r="II16" s="23"/>
    </row>
    <row r="17" spans="1:243" s="22" customFormat="1" ht="57">
      <c r="A17" s="59">
        <v>2.01</v>
      </c>
      <c r="B17" s="60" t="s">
        <v>64</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2.01</v>
      </c>
      <c r="IB17" s="22" t="s">
        <v>64</v>
      </c>
      <c r="IC17" s="22" t="s">
        <v>58</v>
      </c>
      <c r="IE17" s="23"/>
      <c r="IF17" s="23"/>
      <c r="IG17" s="23"/>
      <c r="IH17" s="23"/>
      <c r="II17" s="23"/>
    </row>
    <row r="18" spans="1:243" s="22" customFormat="1" ht="28.5">
      <c r="A18" s="59">
        <v>2.02</v>
      </c>
      <c r="B18" s="60" t="s">
        <v>65</v>
      </c>
      <c r="C18" s="39" t="s">
        <v>68</v>
      </c>
      <c r="D18" s="61">
        <v>56</v>
      </c>
      <c r="E18" s="62" t="s">
        <v>52</v>
      </c>
      <c r="F18" s="63">
        <v>70.1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3926</v>
      </c>
      <c r="BB18" s="54">
        <f t="shared" si="2"/>
        <v>3926</v>
      </c>
      <c r="BC18" s="50" t="str">
        <f t="shared" si="3"/>
        <v>INR  Three Thousand Nine Hundred &amp; Twenty Six  Only</v>
      </c>
      <c r="IA18" s="22">
        <v>2.02</v>
      </c>
      <c r="IB18" s="22" t="s">
        <v>65</v>
      </c>
      <c r="IC18" s="22" t="s">
        <v>68</v>
      </c>
      <c r="ID18" s="22">
        <v>56</v>
      </c>
      <c r="IE18" s="23" t="s">
        <v>52</v>
      </c>
      <c r="IF18" s="23"/>
      <c r="IG18" s="23"/>
      <c r="IH18" s="23"/>
      <c r="II18" s="23"/>
    </row>
    <row r="19" spans="1:243" s="22" customFormat="1" ht="15.75">
      <c r="A19" s="59">
        <v>3</v>
      </c>
      <c r="B19" s="60" t="s">
        <v>66</v>
      </c>
      <c r="C19" s="39" t="s">
        <v>69</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3</v>
      </c>
      <c r="IB19" s="22" t="s">
        <v>66</v>
      </c>
      <c r="IC19" s="22" t="s">
        <v>69</v>
      </c>
      <c r="IE19" s="23"/>
      <c r="IF19" s="23"/>
      <c r="IG19" s="23"/>
      <c r="IH19" s="23"/>
      <c r="II19" s="23"/>
    </row>
    <row r="20" spans="1:243" s="22" customFormat="1" ht="30.75" customHeight="1">
      <c r="A20" s="59">
        <v>3.01</v>
      </c>
      <c r="B20" s="60" t="s">
        <v>79</v>
      </c>
      <c r="C20" s="39" t="s">
        <v>59</v>
      </c>
      <c r="D20" s="61">
        <v>150</v>
      </c>
      <c r="E20" s="62" t="s">
        <v>61</v>
      </c>
      <c r="F20" s="63">
        <v>121.74</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18261</v>
      </c>
      <c r="BB20" s="54">
        <f t="shared" si="2"/>
        <v>18261</v>
      </c>
      <c r="BC20" s="50" t="str">
        <f t="shared" si="3"/>
        <v>INR  Eighteen Thousand Two Hundred &amp; Sixty One  Only</v>
      </c>
      <c r="IA20" s="22">
        <v>3.01</v>
      </c>
      <c r="IB20" s="22" t="s">
        <v>79</v>
      </c>
      <c r="IC20" s="22" t="s">
        <v>59</v>
      </c>
      <c r="ID20" s="22">
        <v>150</v>
      </c>
      <c r="IE20" s="23" t="s">
        <v>61</v>
      </c>
      <c r="IF20" s="23" t="s">
        <v>34</v>
      </c>
      <c r="IG20" s="23" t="s">
        <v>43</v>
      </c>
      <c r="IH20" s="23">
        <v>10</v>
      </c>
      <c r="II20" s="23" t="s">
        <v>37</v>
      </c>
    </row>
    <row r="21" spans="1:243" s="22" customFormat="1" ht="15.75">
      <c r="A21" s="59">
        <v>4</v>
      </c>
      <c r="B21" s="60" t="s">
        <v>80</v>
      </c>
      <c r="C21" s="39" t="s">
        <v>70</v>
      </c>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7"/>
      <c r="IA21" s="22">
        <v>4</v>
      </c>
      <c r="IB21" s="22" t="s">
        <v>80</v>
      </c>
      <c r="IC21" s="22" t="s">
        <v>70</v>
      </c>
      <c r="IE21" s="23"/>
      <c r="IF21" s="23"/>
      <c r="IG21" s="23"/>
      <c r="IH21" s="23"/>
      <c r="II21" s="23"/>
    </row>
    <row r="22" spans="1:243" s="22" customFormat="1" ht="15.75">
      <c r="A22" s="59">
        <v>4.01</v>
      </c>
      <c r="B22" s="60" t="s">
        <v>81</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4.01</v>
      </c>
      <c r="IB22" s="22" t="s">
        <v>81</v>
      </c>
      <c r="IC22" s="22" t="s">
        <v>60</v>
      </c>
      <c r="IE22" s="23"/>
      <c r="IF22" s="23" t="s">
        <v>40</v>
      </c>
      <c r="IG22" s="23" t="s">
        <v>35</v>
      </c>
      <c r="IH22" s="23">
        <v>123.223</v>
      </c>
      <c r="II22" s="23" t="s">
        <v>37</v>
      </c>
    </row>
    <row r="23" spans="1:243" s="22" customFormat="1" ht="28.5">
      <c r="A23" s="59">
        <v>4.02</v>
      </c>
      <c r="B23" s="60" t="s">
        <v>82</v>
      </c>
      <c r="C23" s="39" t="s">
        <v>71</v>
      </c>
      <c r="D23" s="61">
        <v>42</v>
      </c>
      <c r="E23" s="62" t="s">
        <v>61</v>
      </c>
      <c r="F23" s="63">
        <v>1346.47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56552</v>
      </c>
      <c r="BB23" s="54">
        <f t="shared" si="2"/>
        <v>56552</v>
      </c>
      <c r="BC23" s="50" t="str">
        <f t="shared" si="3"/>
        <v>INR  Fifty Six Thousand Five Hundred &amp; Fifty Two  Only</v>
      </c>
      <c r="IA23" s="22">
        <v>4.02</v>
      </c>
      <c r="IB23" s="22" t="s">
        <v>82</v>
      </c>
      <c r="IC23" s="22" t="s">
        <v>71</v>
      </c>
      <c r="ID23" s="22">
        <v>42</v>
      </c>
      <c r="IE23" s="23" t="s">
        <v>61</v>
      </c>
      <c r="IF23" s="23" t="s">
        <v>44</v>
      </c>
      <c r="IG23" s="23" t="s">
        <v>45</v>
      </c>
      <c r="IH23" s="23">
        <v>10</v>
      </c>
      <c r="II23" s="23" t="s">
        <v>37</v>
      </c>
    </row>
    <row r="24" spans="1:243" s="22" customFormat="1" ht="151.5" customHeight="1">
      <c r="A24" s="59">
        <v>4.03</v>
      </c>
      <c r="B24" s="60" t="s">
        <v>83</v>
      </c>
      <c r="C24" s="39" t="s">
        <v>72</v>
      </c>
      <c r="D24" s="61">
        <v>42</v>
      </c>
      <c r="E24" s="62" t="s">
        <v>61</v>
      </c>
      <c r="F24" s="63">
        <v>672.73</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28255</v>
      </c>
      <c r="BB24" s="54">
        <f t="shared" si="2"/>
        <v>28255</v>
      </c>
      <c r="BC24" s="50" t="str">
        <f t="shared" si="3"/>
        <v>INR  Twenty Eight Thousand Two Hundred &amp; Fifty Five  Only</v>
      </c>
      <c r="IA24" s="22">
        <v>4.03</v>
      </c>
      <c r="IB24" s="22" t="s">
        <v>83</v>
      </c>
      <c r="IC24" s="22" t="s">
        <v>72</v>
      </c>
      <c r="ID24" s="22">
        <v>42</v>
      </c>
      <c r="IE24" s="23" t="s">
        <v>61</v>
      </c>
      <c r="IF24" s="23"/>
      <c r="IG24" s="23"/>
      <c r="IH24" s="23"/>
      <c r="II24" s="23"/>
    </row>
    <row r="25" spans="1:243" s="22" customFormat="1" ht="57">
      <c r="A25" s="59">
        <v>4.04</v>
      </c>
      <c r="B25" s="60" t="s">
        <v>84</v>
      </c>
      <c r="C25" s="39" t="s">
        <v>73</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4.04</v>
      </c>
      <c r="IB25" s="22" t="s">
        <v>84</v>
      </c>
      <c r="IC25" s="22" t="s">
        <v>73</v>
      </c>
      <c r="IE25" s="23"/>
      <c r="IF25" s="23" t="s">
        <v>41</v>
      </c>
      <c r="IG25" s="23" t="s">
        <v>42</v>
      </c>
      <c r="IH25" s="23">
        <v>213</v>
      </c>
      <c r="II25" s="23" t="s">
        <v>37</v>
      </c>
    </row>
    <row r="26" spans="1:243" s="22" customFormat="1" ht="28.5">
      <c r="A26" s="59">
        <v>4.05</v>
      </c>
      <c r="B26" s="60" t="s">
        <v>85</v>
      </c>
      <c r="C26" s="39" t="s">
        <v>74</v>
      </c>
      <c r="D26" s="61">
        <v>43</v>
      </c>
      <c r="E26" s="62" t="s">
        <v>52</v>
      </c>
      <c r="F26" s="63">
        <v>17.44</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750</v>
      </c>
      <c r="BB26" s="54">
        <f t="shared" si="2"/>
        <v>750</v>
      </c>
      <c r="BC26" s="50" t="str">
        <f t="shared" si="3"/>
        <v>INR  Seven Hundred &amp; Fifty  Only</v>
      </c>
      <c r="IA26" s="22">
        <v>4.05</v>
      </c>
      <c r="IB26" s="22" t="s">
        <v>85</v>
      </c>
      <c r="IC26" s="22" t="s">
        <v>74</v>
      </c>
      <c r="ID26" s="22">
        <v>43</v>
      </c>
      <c r="IE26" s="23" t="s">
        <v>52</v>
      </c>
      <c r="IF26" s="23"/>
      <c r="IG26" s="23"/>
      <c r="IH26" s="23"/>
      <c r="II26" s="23"/>
    </row>
    <row r="27" spans="1:243" s="22" customFormat="1" ht="153" customHeight="1">
      <c r="A27" s="59">
        <v>4.06</v>
      </c>
      <c r="B27" s="60" t="s">
        <v>86</v>
      </c>
      <c r="C27" s="39" t="s">
        <v>75</v>
      </c>
      <c r="D27" s="61">
        <v>275</v>
      </c>
      <c r="E27" s="62" t="s">
        <v>52</v>
      </c>
      <c r="F27" s="63">
        <v>753.48</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207207</v>
      </c>
      <c r="BB27" s="54">
        <f t="shared" si="2"/>
        <v>207207</v>
      </c>
      <c r="BC27" s="50" t="str">
        <f t="shared" si="3"/>
        <v>INR  Two Lakh Seven Thousand Two Hundred &amp; Seven  Only</v>
      </c>
      <c r="IA27" s="22">
        <v>4.06</v>
      </c>
      <c r="IB27" s="22" t="s">
        <v>86</v>
      </c>
      <c r="IC27" s="22" t="s">
        <v>75</v>
      </c>
      <c r="ID27" s="22">
        <v>275</v>
      </c>
      <c r="IE27" s="23" t="s">
        <v>52</v>
      </c>
      <c r="IF27" s="23"/>
      <c r="IG27" s="23"/>
      <c r="IH27" s="23"/>
      <c r="II27" s="23"/>
    </row>
    <row r="28" spans="1:55" ht="42.75">
      <c r="A28" s="25" t="s">
        <v>46</v>
      </c>
      <c r="B28" s="26"/>
      <c r="C28" s="27"/>
      <c r="D28" s="43"/>
      <c r="E28" s="43"/>
      <c r="F28" s="43"/>
      <c r="G28" s="43"/>
      <c r="H28" s="55"/>
      <c r="I28" s="55"/>
      <c r="J28" s="55"/>
      <c r="K28" s="55"/>
      <c r="L28" s="56"/>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57">
        <f>SUM(BA13:BA27)</f>
        <v>327118</v>
      </c>
      <c r="BB28" s="58">
        <f>SUM(BB13:BB27)</f>
        <v>327118</v>
      </c>
      <c r="BC28" s="50" t="str">
        <f>SpellNumber(L28,BB28)</f>
        <v>  Three Lakh Twenty Seven Thousand One Hundred &amp; Eighteen  Only</v>
      </c>
    </row>
    <row r="29" spans="1:55" ht="33" customHeight="1">
      <c r="A29" s="26" t="s">
        <v>47</v>
      </c>
      <c r="B29" s="28"/>
      <c r="C29" s="29"/>
      <c r="D29" s="30"/>
      <c r="E29" s="44" t="s">
        <v>54</v>
      </c>
      <c r="F29" s="45"/>
      <c r="G29" s="31"/>
      <c r="H29" s="32"/>
      <c r="I29" s="32"/>
      <c r="J29" s="32"/>
      <c r="K29" s="33"/>
      <c r="L29" s="34"/>
      <c r="M29" s="35"/>
      <c r="N29" s="36"/>
      <c r="O29" s="22"/>
      <c r="P29" s="22"/>
      <c r="Q29" s="22"/>
      <c r="R29" s="22"/>
      <c r="S29" s="22"/>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7">
        <f>IF(ISBLANK(F29),0,IF(E29="Excess (+)",ROUND(BA28+(BA28*F29),2),IF(E29="Less (-)",ROUND(BA28+(BA28*F29*(-1)),2),IF(E29="At Par",BA28,0))))</f>
        <v>0</v>
      </c>
      <c r="BB29" s="38">
        <f>ROUND(BA29,0)</f>
        <v>0</v>
      </c>
      <c r="BC29" s="21" t="str">
        <f>SpellNumber($E$2,BB29)</f>
        <v>INR Zero Only</v>
      </c>
    </row>
    <row r="30" spans="1:55" ht="18">
      <c r="A30" s="25" t="s">
        <v>48</v>
      </c>
      <c r="B30" s="25"/>
      <c r="C30" s="69" t="str">
        <f>SpellNumber($E$2,BB29)</f>
        <v>INR Zero Only</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sheetData>
  <sheetProtection password="9E83" sheet="1"/>
  <autoFilter ref="A11:BC30"/>
  <mergeCells count="16">
    <mergeCell ref="A9:BC9"/>
    <mergeCell ref="C30:BC30"/>
    <mergeCell ref="A1:L1"/>
    <mergeCell ref="A4:BC4"/>
    <mergeCell ref="A5:BC5"/>
    <mergeCell ref="A6:BC6"/>
    <mergeCell ref="A7:BC7"/>
    <mergeCell ref="B8:BC8"/>
    <mergeCell ref="D13:BC13"/>
    <mergeCell ref="D14:BC14"/>
    <mergeCell ref="D16:BC16"/>
    <mergeCell ref="D17:BC17"/>
    <mergeCell ref="D19:BC19"/>
    <mergeCell ref="D21:BC21"/>
    <mergeCell ref="D22:BC22"/>
    <mergeCell ref="D25:BC2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list" allowBlank="1" showErrorMessage="1" sqref="E2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ErrorMessage="1" sqref="D13:D14 K15 D16:D17 K18 D19 K20 D21:D22 K23:K24 K26:K27 D2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4 G26:H27">
      <formula1>0</formula1>
      <formula2>999999999999999</formula2>
    </dataValidation>
    <dataValidation allowBlank="1" showInputMessage="1" showErrorMessage="1" promptTitle="Addition / Deduction" prompt="Please Choose the correct One" sqref="J15 J18 J20 J23:J24 J26:J27">
      <formula1>0</formula1>
      <formula2>0</formula2>
    </dataValidation>
    <dataValidation type="list" showErrorMessage="1" sqref="I15 I18 I20 I23:I24 I26: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4 N26: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4 R26: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4 Q26:Q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4 M26:M2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4 D26:D2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4 F26:F27">
      <formula1>0</formula1>
      <formula2>999999999999999</formula2>
    </dataValidation>
    <dataValidation type="list" allowBlank="1" showInputMessage="1" showErrorMessage="1" sqref="L25 L13 L14 L15 L16 L17 L18 L19 L20 L21 L22 L23 L24 L27 L26">
      <formula1>"INR"</formula1>
    </dataValidation>
    <dataValidation allowBlank="1" showInputMessage="1" showErrorMessage="1" promptTitle="Itemcode/Make" prompt="Please enter text" sqref="C13:C27">
      <formula1>0</formula1>
      <formula2>0</formula2>
    </dataValidation>
    <dataValidation type="decimal" allowBlank="1" showInputMessage="1" showErrorMessage="1" errorTitle="Invalid Entry" error="Only Numeric Values are allowed. " sqref="A13:A27">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2022-02-21T13:02:49Z</cp:lastPrinted>
  <dcterms:created xsi:type="dcterms:W3CDTF">2009-01-30T06:42:42Z</dcterms:created>
  <dcterms:modified xsi:type="dcterms:W3CDTF">2022-02-21T13:04:17Z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