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'BoQ1'!$A$1:$BC$322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<sst xmlns="http://schemas.openxmlformats.org/spreadsheetml/2006/main" count="1583" uniqueCount="334">
  <si>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</si>
  <si>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</si>
  <si>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</si>
  <si>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</si>
  <si>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</si>
  <si>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</si>
  <si>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</si>
  <si>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</si>
  <si>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</si>
  <si>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</si>
  <si>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</si>
  <si>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</si>
  <si>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</si>
  <si>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</si>
  <si>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</si>
  <si>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</si>
  <si>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</si>
  <si>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</si>
  <si>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</si>
  <si>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</si>
  <si>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</si>
  <si>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</si>
  <si>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</si>
  <si>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</si>
  <si>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</si>
  <si>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</si>
  <si>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</si>
  <si>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</si>
  <si>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</si>
  <si>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</si>
  <si>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</si>
  <si>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</si>
  <si>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</si>
  <si>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</si>
  <si>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</si>
  <si>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</si>
  <si>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</si>
  <si>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</si>
  <si>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</si>
  <si>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</si>
  <si>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</si>
  <si>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</si>
  <si>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</si>
  <si>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metre</t>
  </si>
  <si>
    <t>Select</t>
  </si>
  <si>
    <t>cum</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</si>
  <si>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</si>
  <si>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</si>
  <si>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</si>
  <si>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</si>
  <si>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</si>
  <si>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Cement mortar 1:4 (1 cement :4 coarse sand)</t>
  </si>
  <si>
    <t>1:3 (1 cement : 3 fine sand)</t>
  </si>
  <si>
    <t>Two or more coats on new work</t>
  </si>
  <si>
    <t>kg</t>
  </si>
  <si>
    <t>110 mm diameter</t>
  </si>
  <si>
    <t>Suspended floors, roofs, landings, balconies and access platform</t>
  </si>
  <si>
    <t>Under 20 cm wide</t>
  </si>
  <si>
    <t>Cement mortar 1:6 (1 cement : 6 coarse sand)</t>
  </si>
  <si>
    <t>New work (Two or more coats applied @ 1.43 ltr/10 sqm over and including priming coat of exterior primer applied @ 2.20 kg/10 sqm)</t>
  </si>
  <si>
    <t>1:2:4 (1 Cement : 2 coarse sand (zone-III) derived from natural sources : 4 graded stone aggregate 20 mm nominal size derived from natural sources)</t>
  </si>
  <si>
    <t>Small lintels not exceeding 1.5 m clear span, moulding as in cornices, window sills, string courses, bands, copings, bed plates, anchor blocks and the like</t>
  </si>
  <si>
    <t>Add for plaster drip course/ groove in plastered surface or moulding to R.C.C. projections.</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</si>
  <si>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</si>
  <si>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150x10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</si>
  <si>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</si>
  <si>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</si>
  <si>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</si>
  <si>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</si>
  <si>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110x110x110 mm</t>
  </si>
  <si>
    <t>110 mm Shoe</t>
  </si>
  <si>
    <t>110 mm</t>
  </si>
  <si>
    <t>Providing and applying white cement based putty of average thickness 1 mm, of approved brand and manufacturer, over the plastered wall surface to prepare the surface even and smooth complete.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</si>
  <si>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</si>
  <si>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With average thickness of 120 mm and minimum thickness at khurra as 65 mm.</t>
  </si>
  <si>
    <t>Tender Inviting Authority: Superintending Engineer, IWD, IIT, Kanpur</t>
  </si>
  <si>
    <t>Name of Work: Construction of Advance Imagine Lab</t>
  </si>
  <si>
    <t>Contract No:  35/C/D3/2022-23</t>
  </si>
  <si>
    <t>Carriage of Materials</t>
  </si>
  <si>
    <t>By Mechanical Transport including loading,unloading and stacking</t>
  </si>
  <si>
    <t>Earth Lead - 2 km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</si>
  <si>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</si>
  <si>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</si>
  <si>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</si>
  <si>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</si>
  <si>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</si>
  <si>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</si>
  <si>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</si>
  <si>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</si>
  <si>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</si>
  <si>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Extra for every additional lift of 1.5 m or part thereof in excavation / banking excavated or stacked materials.</t>
  </si>
  <si>
    <t>Supplying and filling in plinth with  sand under floors, including watering, ramming, consolidating and dressing complete.</t>
  </si>
  <si>
    <t>CEMENT CONCRETE (CAST IN SITU)</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</si>
  <si>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</si>
  <si>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</si>
  <si>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</si>
  <si>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</si>
  <si>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Providing and laying damp-proof course 50mm thick with cement concrete 1:2:4 (1 cement : 2 coarse sand (zone-III) derived from natural sources : 4 graded stone aggregate 20mm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</si>
  <si>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</si>
  <si>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</si>
  <si>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</si>
  <si>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</si>
  <si>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</si>
  <si>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</si>
  <si>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Foundations, footings, bases of columns, etc. for mass concrete</t>
  </si>
  <si>
    <t>Shelves (Cast in situ)</t>
  </si>
  <si>
    <t>Lintels, beams, plinth beams, girders, bressumers and cantilevers</t>
  </si>
  <si>
    <t>Columns, Pillars, Piers, Abutments, Posts and Struts</t>
  </si>
  <si>
    <t>Stairs, (excluding landings) except spiral-staircases</t>
  </si>
  <si>
    <t>Edges of slabs and breaks in floors and walls</t>
  </si>
  <si>
    <t>Above 20 cm wide</t>
  </si>
  <si>
    <t>Weather shade, Chajjas, corbels etc., including edges</t>
  </si>
  <si>
    <t>Extra for additional height in centering, shuttering where ever required with adequate bracing, propping etc., including cost of de-shuttering and decentering at all levels, over a height of 3.5 m, for every additional height of 1 metre or part thereof (Plan area to be measured).</t>
  </si>
  <si>
    <t>Suspended floors, roofs, landing, beams and balconies (Plan area to be measured)</t>
  </si>
  <si>
    <t>Steel reinforcement for R.C.C. work including straightening, cutting, bending, placing in position and binding all complete upto plinth level.</t>
  </si>
  <si>
    <t>Steel reinforcement for R.C.C. work including straightening, cutting, bending, placing in position and binding all complete above plinth level.</t>
  </si>
  <si>
    <t xml:space="preserve">Providing and laying in position ready mixed or site batched design mix cement concrete for reinforced cement concrete work;  using  coarse aggregate and fine aggregate derived from natural sources,  Portland Pozzolana / Ordinary Portland /Portland Slag  cement,  admixtures in recommended proportions as per IS: 9103 to accelerate /  retard setting of concrete, to improve durability and  workability  without impairing strength;   including pumping of concrete to site of laying, curing,  carriage for all leads; but excluding the cost of centering, shuttering, finishing and reinforcement as per direction of the engineer-in-charge;  for the following grades of concrete.
Note: Extra cement up to 10% of the minimum specified cement content in design mix shall be payable separately. In case the cement content in design mix is more than 110% of the specified minimum cement content, the contractor shall have discretion to either re-design the mix or bear the cost of extra cement.
</t>
  </si>
  <si>
    <t>All works upto plinth level</t>
  </si>
  <si>
    <t>Concrete of M25 grade with  minimum cement content of 330 kg /cum</t>
  </si>
  <si>
    <t>All works above plinth level upto floor V level</t>
  </si>
  <si>
    <t>Add for using extra cement in the items of design mix over and above the specified cement content therein.</t>
  </si>
  <si>
    <t>MASONRY WORK</t>
  </si>
  <si>
    <t>Brick work with common burnt clay F.P.S. (non modular) bricks of class designation 7.5 in foundation and plinth in:</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</si>
  <si>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</si>
  <si>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</si>
  <si>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</si>
  <si>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</si>
  <si>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</si>
  <si>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over 0.50 sqm</t>
  </si>
  <si>
    <t>Providing edge moulding to 18 mm thick marble stone counters, Vanities etc., including machine polishing to edge to give high gloss finish etc. complete as per design approved by Engineer-in-Charge.</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</si>
  <si>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</si>
  <si>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</si>
  <si>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WOOD AND P. V. 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</si>
  <si>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</si>
  <si>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</si>
  <si>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providing lipping with 2nd class teak wood battens 25 mm minimum depth on all edges of flush door shutters (over all area of door shutter to be measured).</t>
  </si>
  <si>
    <t>Extra for providing vision panel not exceeding 0.1 sqm in all type of flush doors (cost of glass excluded) (overall area of door shutter to be measured):</t>
  </si>
  <si>
    <t>Rectangular or square</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</si>
  <si>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</si>
  <si>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ISI marked aluminium butt hinges anodised (anodic coating not less than grade AC 10 as per IS: 1868) transparent or dyed to required colour or shade with necessary screws etc. complete:</t>
  </si>
  <si>
    <t>125x75x4 mm</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</si>
  <si>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</si>
  <si>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</si>
  <si>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</si>
  <si>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300x10 mm</t>
  </si>
  <si>
    <t>200x10 mm</t>
  </si>
  <si>
    <t>Providing and fixing aluminium handles, ISI marked, anodised (anodic coating not less than grade AC 10 as per IS : 1868) transparent or dyed to required colour or shade, with necessary screws etc. complete :</t>
  </si>
  <si>
    <t>125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</si>
  <si>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</si>
  <si>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</si>
  <si>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aluminium casement stays, ISI marked, anodised (anodic coating not less than grade AC 10 as per IS : 1868) transparent or dyed to required colour and shade, with necessary screws etc. complete.</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</si>
  <si>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</si>
  <si>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1.5 mm thick</t>
  </si>
  <si>
    <t>Providing and fixing factory made uPVC white colour casement/casement cum fixed glazed windows comprising of uPVC multi-chambered frame, sash and mullion (where ever required) extruded profiles duly reinforced with 1.60 ± 0.2 mm thick galvanized mild steel section made from roll forming process of required length (shape &amp; size according to uPVC profile), uPVC extruded glazing beads of appropriate dimension, EPDM gasket, stainless steel (SS 304 grade) friction hinges, zinc alloy (white powder coated) casement handles, G.I fasteners 100 x 8 mm size for fixing frame to finished wall, plastic packers, plastic caps and necessary stainless steel screws etc. Profile of frame &amp; sash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 Variation in profile dimension in higher side shall be accepted but no extra payment on this account shall be made.</t>
  </si>
  <si>
    <t>Casement window double panels with S.S. friction hinges (350 x 19 x 1.9 mm) made of (big series)frame 67 x 60 mm &amp; sash / mullion 67 x 80 mm both having wall thickness of 2.3 ± 0.2 mm and single glazing bead/ double glazing bead of appropriate dimension. (Area of window above 1.50 sqm).</t>
  </si>
  <si>
    <t>Casement cum fixed panel window having both end single casement panel, middle fixed panels and at top completely fixed ventilator with S.S friction hinges (350 x 19 x 1.9) made of (big series) frame 67 x 60 mm , sash  67 x 80 mm &amp; mullion 67 x 80 mm all having wall thickness of 2.3 ± 0.2 mm and single glazing bead/double glazing bead of appropriate dimension. (Area of window above 3.00 sqm upto 5.00 sqm).</t>
  </si>
  <si>
    <t>Providing and fixing factory made uPVC white colour casement/ Casement cum fixed glazed door comprising of uPVC multi-chambered frame, sash and mullion (where ever required) extruded profiles duly reinforced with 1.60 ± 0.2 mm thick galvanized mild steel section made from roll forming process of required length (shape &amp; size according to uPVC profile),  uPVC extruded glazing beads of appropriate dimension, EPDM gasket, zinc alloy (white powder coated) 3D hinges and one handle on each side of panels along with zinc plated mild steel multi point locking having transmission gear, cylinder with keeps and one side key, G.I fasteners 100 x 8 mm size for fixing frame to finished wall and necessary stainless steel screws, etc. Profile of frame &amp; sash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and silicon sealent shall be paid separately). Variation in profile dimension in higher side shall be accepted but no extra payment on this account shall be made.</t>
  </si>
  <si>
    <t>Casement door with top hung ventilator with 3D and S.S. friction hinges (400 x 19 x 1.9 mm) made of (big series) frame 67 x 64 mm, sash 67 x 110 mm &amp; mullion 67 x 80 mm all having wall thickness of 2.3 ±. 0.2 mm and single glazing bead / double glazing bead  of appropriate dimension.(Area of door upto 2.50 sqm)</t>
  </si>
  <si>
    <t>Providing and fixing stainless steel (SS-304 grade) friction hinges to the side/top hung uPVC windows, of approved quality, with necessary stainless steel screws etc. as per direction of Engineer-in-charge.</t>
  </si>
  <si>
    <t>200 x 19 x 1.9 mm</t>
  </si>
  <si>
    <t>Providing and fixing casement handle made of zinc alloyed (white powder coated) for uPVC casement window with necessary screws etc. complete.</t>
  </si>
  <si>
    <t xml:space="preserve">Providing and fixing 75mm transparent rubber buffers with washers and necessary screws etc. complete (best make of approved quality)
</t>
  </si>
  <si>
    <t>STEEL WORK</t>
  </si>
  <si>
    <t>Structural steel work riveted, bolted or welded in built up sections, trusses and framed work, including cutting, hoisting, fixing in position and applying a priming coat of approved steel primer all complete.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</si>
  <si>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</si>
  <si>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</si>
  <si>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</si>
  <si>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</si>
  <si>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</si>
  <si>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160 mm</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</si>
  <si>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</si>
  <si>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</si>
  <si>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</si>
  <si>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</si>
  <si>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</si>
  <si>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</si>
  <si>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40 mm thick fine dressed stone flooring over 20 mm (average) thick base of cement mortar 1:5 (1 cement : 5 coarse sand) with joints finished flush.</t>
  </si>
  <si>
    <t>Red sand stone</t>
  </si>
  <si>
    <t>Extra for pre finished nosing in treads of steps of Kota stone/ sand stone slab.</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</si>
  <si>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</si>
  <si>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</si>
  <si>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</si>
  <si>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</si>
  <si>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 xml:space="preserve">Providing &amp; fixing AC sheet strips 75 mm wide 6 mm thick in CC flooring pavement etc. complete.
</t>
  </si>
  <si>
    <t>Extra for Providing and fixing of 8 mm to 9 mm tick cermicg glazed wall tiles instead of 5 mm thick cermic glazed wall tiles</t>
  </si>
  <si>
    <t>Extra for providing and fixing Vitrified floor tiles 60x60 cm size in double charge instead of ordinary Vitrified floor tiles 60x60 cm size</t>
  </si>
  <si>
    <t>ROOFING</t>
  </si>
  <si>
    <t>Providing and fixing on wall face unplasticised Rigid PVC rain water pipes conforming to IS : 13592 Type A, including jointing with seal ring conforming to IS : 5382, leaving 10 mm gap for thermal expansion, (i) Single socketed pipes.</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</si>
  <si>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</si>
  <si>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</si>
  <si>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Shoe (Plain)</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</si>
  <si>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</si>
  <si>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Providing and Fixing 15 mm thick densified tegular edged eco friendly light weight calcium silicate false ceiling tiles of approved texture of size 595 x 595 mm in true horizontal level, suspended on inter locking metal grid of hot dipped galvanised steel sections (galvanising @ 120 grams per sqm including both side) consisting of main ‘T’ runner suitably spaced at joints to get required length and of size 24x38 mm made from 0.33 mm thick (minimum) sheet, spaced 1200 mm centre to centre, and cross “T” of size 24x28 mm made out of 0.33 mm (Minimum) sheet, 1200 mm long spaced between main’T’ at 600 mm centre to centre to form a grid of 1200x600 mm and secondary cross ‘T’ of length 600 mm and size 24 x28 mm made of 0.33 mm thick (Minimum) sheet to be inter locked at middle of the 1200x 600 mm panel to from grid of size 600x600 mm, resting on periphery walls /partitions on a Perimeter wall angle pre-coated steel of size(24x24X3000 mm made of 0.40 mm thick (minimum) sheet with the help of rawl plugs at 450 mm centre to centre with 25 mm long dry wall screws @ 230 mm interval and laying 15 mm thick densified edges calicum silicate ceiling tiles of approved texture in the grid, including, cutting/ making opening for services like diffusers, grills, light fittings, fixtures, smoke detectors etc., wherever required. Main ‘T’ runners to be suspended from ceiling using G.I. slotted cleats of size 25x35x1.6 mm fixed to ceiling with 12.5 mm dia and 50 mm long dash fasteners, 4 mm G.I. adjustable rods with galvanised steel level clips of size 85 x 30 x 0.8 mm, spaced at 1200 mm centre to centre along main ‘T’, bottom exposed with 24 mm of all Tsections shall be pre-painted with polyster baked paint, for all heights, as per specifications, drawings and as directed by Engineer-in-Charge.</t>
  </si>
  <si>
    <t>Providing and fixing thermal insulation with Resin bonded rock wool conforming to IS: 8183, density 48 kg/m3, 50 mm thick, wrapped in 200 G virgin Polythene bags placed over existing false ceilng and held in position by criss-crossing Gl wire.</t>
  </si>
  <si>
    <t>FINISHING</t>
  </si>
  <si>
    <t>12 mm cement plaster of mix :</t>
  </si>
  <si>
    <t>15 mm cement plaster on rough side of single or half brick wall of mix:</t>
  </si>
  <si>
    <t>20 mm cement plaster of mix :</t>
  </si>
  <si>
    <t>1:4 (1 cement: 4 coarse sand)</t>
  </si>
  <si>
    <t>6 mm cement plaster of mix :</t>
  </si>
  <si>
    <t>Finishing walls with Premium Acrylic Smooth exterior paint with Silicone additives of required shade:</t>
  </si>
  <si>
    <t>Wall painting with acrylic emulsion paint of approved brand and manufacture to give an even shade :</t>
  </si>
  <si>
    <t>Painting with synthetic enamel paint of approved brand and manufacture to give an even shade :</t>
  </si>
  <si>
    <t>Dismantling and Demolishing</t>
  </si>
  <si>
    <t>ROAD WORK</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</si>
  <si>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</si>
  <si>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</si>
  <si>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Providing and laying C.C. pavement of mix M-25 with ready mixed concrete from batching plant. The ready mixed concrete shall be laid and finished with screed board vibrator , vacuum dewatering process and finally finished by floating, brooming with wire brush etc. complete as per specifications and directions of Engineer-in- charge. (The panel shuttering work shall be paid for separately).</t>
  </si>
  <si>
    <t xml:space="preserve">Providing &amp; fixing  temporary barricading all round the construction area, made with 24 Gauge  G.I. sheet of  size 0.90 m ( before corrugation ) x 3.00 m, with vertical ballies and two no. horizontal ballies of 75 mm to 100 mm dia &amp; height upto 2.00 m from ground level  incuding necessary excavation in digging holes and refilling earth complete. And  barricade shall be braced with inclined ballies at every 10 m.    
 The barricading provided shall be retained in position at site continuously i/c shifting of barricading from one location to another location as many times as required during the execution of the entire work till its completion. Rate include its maintenance for damages, painting, all incidentals, labour materials, equipments and works required to execute the job. The barricading shall not be removed without prior approval of Engineer-in-charge. ( Note : One time payment shall be made for providing barricading from start of work till completion of work i/c shifting. The barricading provided shall remain to be the property of the contractor on completion of the work ).    
</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</si>
  <si>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</si>
  <si>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</si>
  <si>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black solid plastic seat and lid</t>
  </si>
  <si>
    <t>Providing and fixing 8 mm dia C.P. / S.S. Jet with flexible tube upto 1 metre long with S.S. triangular plate to Eureopean type W.C. of quality and make as approved by Engineer - in - charge.</t>
  </si>
  <si>
    <t>Providing and fixing CP Brass 32mm size Bottle Trap of approved quality &amp; make and as per the direction of Engineer-in-charge.</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</si>
  <si>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</si>
  <si>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</si>
  <si>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</si>
  <si>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</si>
  <si>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75 mm diameter :</t>
  </si>
  <si>
    <t>Centrifugally cast (spun) iron socketed pipe as per IS: 3989</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</si>
  <si>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</si>
  <si>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</si>
  <si>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</si>
  <si>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</si>
  <si>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single equal plain junction of required degree with access door, insertion rubber washer 3 mm thick, bolts and nuts complete.</t>
  </si>
  <si>
    <t>100x100x100 mm</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</si>
  <si>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</si>
  <si>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</si>
  <si>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</si>
  <si>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</si>
  <si>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</si>
  <si>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</si>
  <si>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</si>
  <si>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</si>
  <si>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Providing and fixing G.I. pipes complete with G.I. fittings and clamps, i/c cutting and making good the walls etc.   Internal work - Exposed on wall</t>
  </si>
  <si>
    <t>15 mm dia nominal bore</t>
  </si>
  <si>
    <t>20 mm dia nominal bore</t>
  </si>
  <si>
    <t>32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</si>
  <si>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</si>
  <si>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</si>
  <si>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25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</si>
  <si>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</si>
  <si>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</si>
  <si>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</si>
  <si>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</si>
  <si>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ball valve (brass) of approved quality, High or low pressure, with plastic floats complete :</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</si>
  <si>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</si>
  <si>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</si>
  <si>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</si>
  <si>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</si>
  <si>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</si>
  <si>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</si>
  <si>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20 mm diameter pipe</t>
  </si>
  <si>
    <t>25 mm diameter pipe</t>
  </si>
  <si>
    <t>32 mm diameter pipe</t>
  </si>
  <si>
    <t>Providing and filling sand of grading zone V or coarser grade, allround the G.I. pipes in external work :</t>
  </si>
  <si>
    <t>Providing and fixing G.I. Union in G.I. pipe including cutting and threading the pipe and making long screws etc. complete (New work)  :</t>
  </si>
  <si>
    <t>25 mm nominal bore</t>
  </si>
  <si>
    <t>32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</si>
  <si>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</si>
  <si>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</si>
  <si>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</si>
  <si>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</si>
  <si>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</si>
  <si>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</si>
  <si>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</si>
  <si>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</si>
  <si>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</si>
  <si>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</si>
  <si>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150 mm diameter</t>
  </si>
  <si>
    <t>Providing and laying cement concrete 1:5:10 (1 cement : 5 coarse sand : 10 graded stone aggregate 40 mm nominal size) all-round S.W. pipes including bed concrete as per standard design :</t>
  </si>
  <si>
    <t>150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</si>
  <si>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</si>
  <si>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180x150 mm size P type</t>
  </si>
  <si>
    <t>With common burnt clay F.P.S. (non modular) bricks of class designation 7.5</t>
  </si>
  <si>
    <t>Providing and laying non-pressure NP2 class (light duty) R.C.C. pipes with collars jointed with stiff mixture of cement mortar in the proportion of 1:2 (1 cement : 2 fine sand) including testing of joints etc. complete :</t>
  </si>
  <si>
    <t>150 mm dia. R.C.C. pipe</t>
  </si>
  <si>
    <t>250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</si>
  <si>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</si>
  <si>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</si>
  <si>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Inside size 120x90 cm and 90 cm deep including C.I. cover with frame (medium duty) 500 mm internal diameter, total weight of cover and frame to be not less than 116 kg (weight of cover 58 kg and weight of frame 58 kg) :</t>
  </si>
  <si>
    <t>Extra for depth for manholes :</t>
  </si>
  <si>
    <t>Size 90x80 cm</t>
  </si>
  <si>
    <t>Size 120x90 cm</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</si>
  <si>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</si>
  <si>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</si>
  <si>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Constructing brick masonry road gully chamber 50x45x60 cm with bricks in cement mortar 1:4 (1 cement : 4 coarse sand) including 500x450 mm pre-cast R.C.C. horizontal grating with frame complete as per standard design :</t>
  </si>
  <si>
    <t>Constructing brick masonry road gully chamber 45x45x77.5 cm with bricks in cement mortar 1:4 (1 cement : 4 coarse sand ) with precast R.C.C. vertical grating complete as per standard design :</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</si>
  <si>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</si>
  <si>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</si>
  <si>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</si>
  <si>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</si>
  <si>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</si>
  <si>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</si>
  <si>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</si>
  <si>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</si>
  <si>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With stainless steel cover plate minimum 1.25 mm thickness</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</si>
  <si>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</si>
  <si>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</si>
  <si>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double glazed hermetically sealed glazing in aluminium windows, ventilators and partition etc. with 6 mm thick clear float glass both side, having 12 mm air gap, including providing EPDM gasket, perforated aluminium spacers, desiccants, sealant (Both primary and secondary sealant) etc. as per specifications, drawings and direction of Engineer-in-charge complete.</t>
  </si>
  <si>
    <t>Providing and fixing stainless steel (SS 304 grade) adjustable friction windows stays of approved quality with necessary stainless steel screws etc. to the side hung windows as per direction of Engineer- in-charge complete.</t>
  </si>
  <si>
    <t>205 X 19 mm</t>
  </si>
  <si>
    <t>355 X 19 mm</t>
  </si>
  <si>
    <t>Providing and fixing aluminium tubular handle bar 32 mm outer dia, 3.0 mm thick &amp; 2100 mm long with SS screws etc .complete as per direction of Engineer-in-Charge.</t>
  </si>
  <si>
    <t>Anodized (AC 15 ) aluminium tubular handle bar</t>
  </si>
  <si>
    <t>Providing and fixing Brass 100mm mortice latch and lock with 6 levers without pair of handles (best make of approved quality) for aluminium doors including necessary cutting and making good etc. complete.</t>
  </si>
  <si>
    <t>Providing and fixing anodised aluminium (anodised transparent or dyed to required shade according to IS: 1868. Minimum anodic coating of grade AC 15) sub frame work for windows and ventilators with extruded built up standard tubular sections of approved make conforming to IS: 733 and IS: 1285, fixed with dash fastener of required dia and size (Dash fastener to be paid for separately).</t>
  </si>
  <si>
    <t>Providing and fixing aluminium casement windows fastener of required length for aluminium windows with necessary screws etc. complete.</t>
  </si>
  <si>
    <t>Anodized (AC 15) aluminium</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</si>
  <si>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</si>
  <si>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t>
  </si>
  <si>
    <t xml:space="preserve">Providing &amp; constructing parnala at all height &amp; profile shown in Architectural drawings, consisting of RCC work including centering &amp; shuttering, ceramic tiles in shades of blue, green, orange or approved equivalent shade, over Tapecrete waterproofing coating at inner surface, external plaster at external surface, polished kotah stone on coping,collection &amp; discharge locations etc., except reinforcement steel which is paid under relevant item, all complete as per required shape and size as directed by the Engineer-in-charge.     
</t>
  </si>
  <si>
    <t>NEW TECHNOLOGIES AND MATERIALS</t>
  </si>
  <si>
    <t>Providing, erecting, maintaining and removing temporary protective screens made out of specified fabric with all necessary fixing arrangement to ensure that it remains in position for the work duration as required by the Engineer-in-charge.</t>
  </si>
  <si>
    <t>Wooven PVC cloth</t>
  </si>
  <si>
    <t>MINOR CIVIL MAINTENANCE WORK:</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</si>
  <si>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</si>
  <si>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</si>
  <si>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</si>
  <si>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white vitreous china oval type wash basin of size 550 x 480 with 15mm C.P brass pillar tap, 32mm C.P brass waste of standard pattern.</t>
  </si>
  <si>
    <t>"Providing and fixing C.P soap dish etc. complete.</t>
  </si>
  <si>
    <t>Providing and fixing C.P basin mixer of 15 mm nominal bore (L&amp;K) make etc. complete</t>
  </si>
  <si>
    <t xml:space="preserve">Providind and fixing C.P. hand spray (heath faucet) jaquar make or equivalant with push button control and flexible hose connection with C.P hook complete in all respects.
</t>
  </si>
  <si>
    <t>Providing and fixing 15 mm nominal bore  C.P brass two way  bib cock of L&amp;K or approved equivalent make etc. complete</t>
  </si>
  <si>
    <t xml:space="preserve">Providing and fixing 15 mm nominal bore two way angle valve of make L&amp;K or approved equivalent make.
</t>
  </si>
  <si>
    <t>Diluting and injecting chemical emulsion for pre-construction anti termite treatment and creating a continuous chemical barrier under and around the column pits, wall, trenches, basement excavation, top surface of plinth filling, junction of wall and floor, along external perimeter of building, expansion joints, over the top surface of consolidated earth on which apron is to be laid surroundings of pipes and conduits etc. complete as per specification (Plinth area of building at ground floor only shall be measured for payment)</t>
  </si>
  <si>
    <t>P/F auto soap dispensor make no-1100S.A</t>
  </si>
  <si>
    <t>per 50kg
cement</t>
  </si>
  <si>
    <t>quintal</t>
  </si>
  <si>
    <t>Each</t>
  </si>
  <si>
    <t>Meter</t>
  </si>
  <si>
    <t>Sqm</t>
  </si>
  <si>
    <t>Metre</t>
  </si>
  <si>
    <t>per litre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</si>
</sst>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0"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1" xfId="59" applyNumberFormat="1" applyFont="1" applyFill="1" applyBorder="1" applyAlignment="1">
      <alignment horizontal="center" vertical="top" wrapText="1"/>
      <protection/>
    </xf>
    <xf numFmtId="0" fontId="13" fillId="0" borderId="10"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2" xfId="59" applyNumberFormat="1" applyFont="1" applyFill="1" applyBorder="1" applyAlignment="1">
      <alignment horizontal="left" vertical="top"/>
      <protection/>
    </xf>
    <xf numFmtId="0" fontId="7" fillId="0" borderId="13" xfId="59" applyNumberFormat="1" applyFont="1" applyFill="1" applyBorder="1" applyAlignment="1">
      <alignment horizontal="left" vertical="top"/>
      <protection/>
    </xf>
    <xf numFmtId="0" fontId="15" fillId="0" borderId="11" xfId="56" applyNumberFormat="1" applyFont="1" applyFill="1" applyBorder="1" applyAlignment="1" applyProtection="1">
      <alignment vertical="top"/>
      <protection/>
    </xf>
    <xf numFmtId="0" fontId="15" fillId="0" borderId="10" xfId="59" applyNumberFormat="1" applyFont="1" applyFill="1" applyBorder="1" applyAlignment="1">
      <alignment vertical="top"/>
      <protection/>
    </xf>
    <xf numFmtId="0" fontId="4" fillId="0" borderId="10" xfId="56"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6" applyNumberFormat="1" applyFont="1" applyFill="1" applyBorder="1" applyAlignment="1" applyProtection="1">
      <alignment vertical="center" wrapText="1"/>
      <protection locked="0"/>
    </xf>
    <xf numFmtId="0" fontId="16" fillId="0" borderId="10"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4"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1" xfId="56" applyNumberFormat="1" applyFont="1" applyFill="1" applyBorder="1" applyAlignment="1">
      <alignment horizontal="center" vertical="top" wrapText="1"/>
      <protection/>
    </xf>
    <xf numFmtId="0" fontId="4" fillId="0" borderId="15" xfId="59" applyNumberFormat="1" applyFont="1" applyFill="1" applyBorder="1" applyAlignment="1">
      <alignment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4" fillId="0" borderId="20" xfId="59" applyNumberFormat="1" applyFont="1" applyFill="1" applyBorder="1" applyAlignment="1">
      <alignment vertical="top"/>
      <protection/>
    </xf>
    <xf numFmtId="0" fontId="14"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2"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4" fillId="0" borderId="16" xfId="59" applyNumberFormat="1" applyFont="1" applyFill="1" applyBorder="1" applyAlignment="1">
      <alignment horizontal="left" vertical="top" wrapText="1"/>
      <protection/>
    </xf>
    <xf numFmtId="2" fontId="19" fillId="0" borderId="15" xfId="59" applyNumberFormat="1" applyFont="1" applyFill="1" applyBorder="1" applyAlignment="1">
      <alignment vertical="top"/>
      <protection/>
    </xf>
    <xf numFmtId="2" fontId="14" fillId="0" borderId="23" xfId="59" applyNumberFormat="1" applyFont="1" applyFill="1" applyBorder="1" applyAlignment="1">
      <alignment horizontal="right" vertical="top"/>
      <protection/>
    </xf>
    <xf numFmtId="2" fontId="14" fillId="0" borderId="14" xfId="59" applyNumberFormat="1" applyFont="1" applyFill="1" applyBorder="1" applyAlignment="1">
      <alignment vertical="top"/>
      <protection/>
    </xf>
    <xf numFmtId="0" fontId="4" fillId="0" borderId="16" xfId="59" applyNumberFormat="1" applyFont="1" applyFill="1" applyBorder="1" applyAlignment="1">
      <alignment horizontal="justify" vertical="top" wrapText="1"/>
      <protection/>
    </xf>
    <xf numFmtId="2" fontId="57" fillId="0" borderId="14" xfId="0" applyNumberFormat="1" applyFont="1" applyFill="1" applyBorder="1" applyAlignment="1">
      <alignment vertical="top"/>
    </xf>
    <xf numFmtId="2" fontId="57" fillId="0" borderId="14" xfId="0" applyNumberFormat="1" applyFont="1" applyFill="1" applyBorder="1" applyAlignment="1">
      <alignment horizontal="left" vertical="top"/>
    </xf>
    <xf numFmtId="0" fontId="14" fillId="0" borderId="12"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11" fillId="0" borderId="12" xfId="56" applyNumberFormat="1" applyFont="1" applyFill="1" applyBorder="1" applyAlignment="1">
      <alignment horizontal="center" vertical="center" wrapText="1"/>
      <protection/>
    </xf>
    <xf numFmtId="0" fontId="7" fillId="0" borderId="14" xfId="56" applyNumberFormat="1" applyFont="1" applyFill="1" applyBorder="1" applyAlignment="1" applyProtection="1">
      <alignment horizontal="center" vertical="top"/>
      <protection/>
    </xf>
    <xf numFmtId="0" fontId="7" fillId="34" borderId="14" xfId="56" applyNumberFormat="1" applyFont="1" applyFill="1" applyBorder="1" applyAlignment="1" applyProtection="1">
      <alignment horizontal="center" vertical="top"/>
      <protection/>
    </xf>
    <xf numFmtId="0" fontId="7" fillId="35" borderId="12"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2" fontId="6" fillId="0" borderId="0" xfId="59" applyNumberFormat="1" applyFont="1" applyFill="1" applyBorder="1" applyAlignment="1" applyProtection="1">
      <alignment horizontal="center" vertical="center"/>
      <protection/>
    </xf>
    <xf numFmtId="2" fontId="4" fillId="0" borderId="0" xfId="56" applyNumberFormat="1" applyFont="1" applyFill="1" applyBorder="1" applyAlignment="1">
      <alignment vertical="center"/>
      <protection/>
    </xf>
    <xf numFmtId="2" fontId="7" fillId="0" borderId="24" xfId="59" applyNumberFormat="1" applyFont="1" applyFill="1" applyBorder="1" applyAlignment="1" applyProtection="1">
      <alignment horizontal="left" vertical="top" wrapText="1"/>
      <protection/>
    </xf>
    <xf numFmtId="2" fontId="7" fillId="0" borderId="10" xfId="56" applyNumberFormat="1" applyFont="1" applyFill="1" applyBorder="1" applyAlignment="1">
      <alignment horizontal="center" vertical="top" wrapText="1"/>
      <protection/>
    </xf>
    <xf numFmtId="2" fontId="7" fillId="0" borderId="15" xfId="59" applyNumberFormat="1" applyFont="1" applyFill="1" applyBorder="1" applyAlignment="1">
      <alignment horizontal="left" vertical="top"/>
      <protection/>
    </xf>
    <xf numFmtId="2" fontId="7" fillId="0" borderId="24" xfId="59" applyNumberFormat="1" applyFont="1" applyFill="1" applyBorder="1" applyAlignment="1">
      <alignment horizontal="left" vertical="top"/>
      <protection/>
    </xf>
    <xf numFmtId="2" fontId="7" fillId="0" borderId="12" xfId="59" applyNumberFormat="1" applyFont="1" applyFill="1" applyBorder="1" applyAlignment="1">
      <alignment horizontal="left" vertical="top"/>
      <protection/>
    </xf>
    <xf numFmtId="2" fontId="0" fillId="0" borderId="0" xfId="56" applyNumberFormat="1" applyFill="1">
      <alignment/>
      <protection/>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4" xfId="59" applyNumberFormat="1" applyFont="1" applyFill="1" applyBorder="1" applyAlignment="1">
      <alignment vertical="top"/>
      <protection/>
    </xf>
    <xf numFmtId="2" fontId="57" fillId="0" borderId="14" xfId="0" applyNumberFormat="1" applyFont="1" applyFill="1" applyBorder="1" applyAlignment="1">
      <alignment horizontal="justify" vertical="top" wrapText="1"/>
    </xf>
    <xf numFmtId="2" fontId="57" fillId="0" borderId="14" xfId="0" applyNumberFormat="1" applyFont="1" applyFill="1" applyBorder="1" applyAlignment="1">
      <alignment horizontal="right" vertical="top"/>
    </xf>
    <xf numFmtId="2" fontId="57" fillId="0" borderId="14" xfId="0" applyNumberFormat="1" applyFont="1" applyFill="1" applyBorder="1" applyAlignment="1">
      <alignment horizontal="center" vertical="top" wrapText="1"/>
    </xf>
    <xf numFmtId="0" fontId="5" fillId="0" borderId="0" xfId="56" applyNumberFormat="1" applyFont="1" applyFill="1" applyAlignment="1">
      <alignment vertical="top" wrapText="1"/>
      <protection/>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22"/>
  <sheetViews>
    <sheetView showGridLines="0" view="pageBreakPreview" zoomScaleNormal="85" zoomScaleSheetLayoutView="100" zoomScalePageLayoutView="0" workbookViewId="0" topLeftCell="A317">
      <selection activeCell="D318" sqref="D318"/>
    </sheetView>
  </sheetViews>
  <sheetFormatPr defaultColWidth="9.140625" defaultRowHeight="15"/>
  <cols>
    <col min="1" max="1" width="8.8515625" style="74"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58" t="str">
        <f>B2&amp;" BoQ"</f>
        <v>Percentage BoQ</v>
      </c>
      <c r="B1" s="58"/>
      <c r="C1" s="58"/>
      <c r="D1" s="58"/>
      <c r="E1" s="58"/>
      <c r="F1" s="58"/>
      <c r="G1" s="58"/>
      <c r="H1" s="58"/>
      <c r="I1" s="58"/>
      <c r="J1" s="58"/>
      <c r="K1" s="58"/>
      <c r="L1" s="58"/>
      <c r="O1" s="5"/>
      <c r="P1" s="5"/>
      <c r="Q1" s="6"/>
      <c r="IE1" s="6"/>
      <c r="IF1" s="6"/>
      <c r="IG1" s="6"/>
      <c r="IH1" s="6"/>
      <c r="II1" s="6"/>
    </row>
    <row r="2" spans="1:17" s="4" customFormat="1" ht="25.5" customHeight="1" hidden="1">
      <c r="A2" s="67" t="s">
        <v>0</v>
      </c>
      <c r="B2" s="7" t="s">
        <v>1</v>
      </c>
      <c r="C2" s="7" t="s">
        <v>2</v>
      </c>
      <c r="D2" s="7" t="s">
        <v>3</v>
      </c>
      <c r="E2" s="7" t="s">
        <v>4</v>
      </c>
      <c r="J2" s="8"/>
      <c r="K2" s="8"/>
      <c r="L2" s="8"/>
      <c r="O2" s="5"/>
      <c r="P2" s="5"/>
      <c r="Q2" s="6"/>
    </row>
    <row r="3" spans="1:243" s="4" customFormat="1" ht="30.75" customHeight="1" hidden="1">
      <c r="A3" s="68" t="s">
        <v>5</v>
      </c>
      <c r="C3" s="4" t="s">
        <v>6</v>
      </c>
      <c r="IE3" s="6"/>
      <c r="IF3" s="6"/>
      <c r="IG3" s="6"/>
      <c r="IH3" s="6"/>
      <c r="II3" s="6"/>
    </row>
    <row r="4" spans="1:243" s="9" customFormat="1" ht="30.75" customHeight="1">
      <c r="A4" s="59" t="s">
        <v>75</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IE4" s="10"/>
      <c r="IF4" s="10"/>
      <c r="IG4" s="10"/>
      <c r="IH4" s="10"/>
      <c r="II4" s="10"/>
    </row>
    <row r="5" spans="1:243" s="9" customFormat="1" ht="30.75" customHeight="1">
      <c r="A5" s="59" t="s">
        <v>76</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IE5" s="10"/>
      <c r="IF5" s="10"/>
      <c r="IG5" s="10"/>
      <c r="IH5" s="10"/>
      <c r="II5" s="10"/>
    </row>
    <row r="6" spans="1:243" s="9" customFormat="1" ht="30.75" customHeight="1">
      <c r="A6" s="59" t="s">
        <v>77</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IE6" s="10"/>
      <c r="IF6" s="10"/>
      <c r="IG6" s="10"/>
      <c r="IH6" s="10"/>
      <c r="II6" s="10"/>
    </row>
    <row r="7" spans="1:243" s="9" customFormat="1" ht="29.25" customHeight="1" hidden="1">
      <c r="A7" s="60" t="s">
        <v>7</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IE7" s="10"/>
      <c r="IF7" s="10"/>
      <c r="IG7" s="10"/>
      <c r="IH7" s="10"/>
      <c r="II7" s="10"/>
    </row>
    <row r="8" spans="1:243" s="11" customFormat="1" ht="72" customHeight="1">
      <c r="A8" s="69" t="s">
        <v>39</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IE8" s="12"/>
      <c r="IF8" s="12"/>
      <c r="IG8" s="12"/>
      <c r="IH8" s="12"/>
      <c r="II8" s="12"/>
    </row>
    <row r="9" spans="1:243" s="13" customFormat="1" ht="61.5" customHeight="1">
      <c r="A9" s="61" t="s">
        <v>48</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IE9" s="14"/>
      <c r="IF9" s="14"/>
      <c r="IG9" s="14"/>
      <c r="IH9" s="14"/>
      <c r="II9" s="14"/>
    </row>
    <row r="10" spans="1:243" s="16" customFormat="1" ht="18.75" customHeight="1">
      <c r="A10" s="70" t="s">
        <v>8</v>
      </c>
      <c r="B10" s="15" t="s">
        <v>9</v>
      </c>
      <c r="C10" s="15" t="s">
        <v>9</v>
      </c>
      <c r="D10" s="15" t="s">
        <v>8</v>
      </c>
      <c r="E10" s="15" t="s">
        <v>49</v>
      </c>
      <c r="F10" s="15" t="s">
        <v>10</v>
      </c>
      <c r="G10" s="15" t="s">
        <v>10</v>
      </c>
      <c r="H10" s="15" t="s">
        <v>11</v>
      </c>
      <c r="I10" s="15" t="s">
        <v>9</v>
      </c>
      <c r="J10" s="15" t="s">
        <v>8</v>
      </c>
      <c r="K10" s="15" t="s">
        <v>12</v>
      </c>
      <c r="L10" s="15" t="s">
        <v>9</v>
      </c>
      <c r="M10" s="15" t="s">
        <v>8</v>
      </c>
      <c r="N10" s="15" t="s">
        <v>10</v>
      </c>
      <c r="O10" s="15" t="s">
        <v>10</v>
      </c>
      <c r="P10" s="15" t="s">
        <v>10</v>
      </c>
      <c r="Q10" s="15" t="s">
        <v>10</v>
      </c>
      <c r="R10" s="15" t="s">
        <v>11</v>
      </c>
      <c r="S10" s="15" t="s">
        <v>11</v>
      </c>
      <c r="T10" s="15" t="s">
        <v>10</v>
      </c>
      <c r="U10" s="15" t="s">
        <v>10</v>
      </c>
      <c r="V10" s="15" t="s">
        <v>10</v>
      </c>
      <c r="W10" s="15" t="s">
        <v>10</v>
      </c>
      <c r="X10" s="15" t="s">
        <v>11</v>
      </c>
      <c r="Y10" s="15" t="s">
        <v>11</v>
      </c>
      <c r="Z10" s="15" t="s">
        <v>10</v>
      </c>
      <c r="AA10" s="15" t="s">
        <v>10</v>
      </c>
      <c r="AB10" s="15" t="s">
        <v>10</v>
      </c>
      <c r="AC10" s="15" t="s">
        <v>10</v>
      </c>
      <c r="AD10" s="15" t="s">
        <v>11</v>
      </c>
      <c r="AE10" s="15" t="s">
        <v>11</v>
      </c>
      <c r="AF10" s="15" t="s">
        <v>10</v>
      </c>
      <c r="AG10" s="15" t="s">
        <v>10</v>
      </c>
      <c r="AH10" s="15" t="s">
        <v>10</v>
      </c>
      <c r="AI10" s="15" t="s">
        <v>10</v>
      </c>
      <c r="AJ10" s="15" t="s">
        <v>11</v>
      </c>
      <c r="AK10" s="15" t="s">
        <v>11</v>
      </c>
      <c r="AL10" s="15" t="s">
        <v>10</v>
      </c>
      <c r="AM10" s="15" t="s">
        <v>10</v>
      </c>
      <c r="AN10" s="15" t="s">
        <v>10</v>
      </c>
      <c r="AO10" s="15" t="s">
        <v>10</v>
      </c>
      <c r="AP10" s="15" t="s">
        <v>11</v>
      </c>
      <c r="AQ10" s="15" t="s">
        <v>11</v>
      </c>
      <c r="AR10" s="15" t="s">
        <v>10</v>
      </c>
      <c r="AS10" s="15" t="s">
        <v>10</v>
      </c>
      <c r="AT10" s="15" t="s">
        <v>8</v>
      </c>
      <c r="AU10" s="15" t="s">
        <v>8</v>
      </c>
      <c r="AV10" s="15" t="s">
        <v>11</v>
      </c>
      <c r="AW10" s="15" t="s">
        <v>11</v>
      </c>
      <c r="AX10" s="15" t="s">
        <v>8</v>
      </c>
      <c r="AY10" s="15" t="s">
        <v>8</v>
      </c>
      <c r="AZ10" s="15" t="s">
        <v>13</v>
      </c>
      <c r="BA10" s="15" t="s">
        <v>8</v>
      </c>
      <c r="BB10" s="15" t="s">
        <v>8</v>
      </c>
      <c r="BC10" s="15" t="s">
        <v>9</v>
      </c>
      <c r="IE10" s="17"/>
      <c r="IF10" s="17"/>
      <c r="IG10" s="17"/>
      <c r="IH10" s="17"/>
      <c r="II10" s="17"/>
    </row>
    <row r="11" spans="1:243" s="16" customFormat="1" ht="57" customHeight="1">
      <c r="A11" s="70" t="s">
        <v>14</v>
      </c>
      <c r="B11" s="15" t="s">
        <v>15</v>
      </c>
      <c r="C11" s="15" t="s">
        <v>16</v>
      </c>
      <c r="D11" s="15" t="s">
        <v>17</v>
      </c>
      <c r="E11" s="15" t="s">
        <v>18</v>
      </c>
      <c r="F11" s="15" t="s">
        <v>41</v>
      </c>
      <c r="G11" s="15"/>
      <c r="H11" s="15"/>
      <c r="I11" s="15" t="s">
        <v>19</v>
      </c>
      <c r="J11" s="15" t="s">
        <v>20</v>
      </c>
      <c r="K11" s="15" t="s">
        <v>21</v>
      </c>
      <c r="L11" s="15" t="s">
        <v>22</v>
      </c>
      <c r="M11" s="18" t="s">
        <v>23</v>
      </c>
      <c r="N11" s="15" t="s">
        <v>24</v>
      </c>
      <c r="O11" s="15" t="s">
        <v>25</v>
      </c>
      <c r="P11" s="15" t="s">
        <v>26</v>
      </c>
      <c r="Q11" s="15" t="s">
        <v>27</v>
      </c>
      <c r="R11" s="15"/>
      <c r="S11" s="15"/>
      <c r="T11" s="15" t="s">
        <v>28</v>
      </c>
      <c r="U11" s="15" t="s">
        <v>29</v>
      </c>
      <c r="V11" s="15" t="s">
        <v>30</v>
      </c>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9" t="s">
        <v>40</v>
      </c>
      <c r="BB11" s="19" t="s">
        <v>31</v>
      </c>
      <c r="BC11" s="19" t="s">
        <v>32</v>
      </c>
      <c r="IE11" s="17"/>
      <c r="IF11" s="17"/>
      <c r="IG11" s="17"/>
      <c r="IH11" s="17"/>
      <c r="II11" s="17"/>
    </row>
    <row r="12" spans="1:243" s="16" customFormat="1" ht="15">
      <c r="A12" s="70">
        <v>1</v>
      </c>
      <c r="B12" s="15">
        <v>2</v>
      </c>
      <c r="C12" s="33">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7</v>
      </c>
      <c r="BB12" s="40">
        <v>54</v>
      </c>
      <c r="BC12" s="15">
        <v>8</v>
      </c>
      <c r="IE12" s="17"/>
      <c r="IF12" s="17"/>
      <c r="IG12" s="17"/>
      <c r="IH12" s="17"/>
      <c r="II12" s="17"/>
    </row>
    <row r="13" spans="1:243" s="20" customFormat="1" ht="24.75" customHeight="1">
      <c r="A13" s="56">
        <v>1</v>
      </c>
      <c r="B13" s="79" t="s">
        <v>78</v>
      </c>
      <c r="C13" s="31"/>
      <c r="D13" s="62"/>
      <c r="E13" s="62"/>
      <c r="F13" s="62"/>
      <c r="G13" s="62"/>
      <c r="H13" s="62"/>
      <c r="I13" s="62"/>
      <c r="J13" s="62"/>
      <c r="K13" s="62"/>
      <c r="L13" s="62"/>
      <c r="M13" s="62"/>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IA13" s="20">
        <v>1</v>
      </c>
      <c r="IB13" s="20" t="s">
        <v>78</v>
      </c>
      <c r="IE13" s="21"/>
      <c r="IF13" s="21"/>
      <c r="IG13" s="21"/>
      <c r="IH13" s="21"/>
      <c r="II13" s="21"/>
    </row>
    <row r="14" spans="1:243" s="20" customFormat="1" ht="31.5">
      <c r="A14" s="56">
        <v>1.01</v>
      </c>
      <c r="B14" s="79" t="s">
        <v>79</v>
      </c>
      <c r="C14" s="31"/>
      <c r="D14" s="62"/>
      <c r="E14" s="62"/>
      <c r="F14" s="62"/>
      <c r="G14" s="62"/>
      <c r="H14" s="62"/>
      <c r="I14" s="62"/>
      <c r="J14" s="62"/>
      <c r="K14" s="62"/>
      <c r="L14" s="62"/>
      <c r="M14" s="62"/>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IA14" s="20">
        <v>1.01</v>
      </c>
      <c r="IB14" s="20" t="s">
        <v>79</v>
      </c>
      <c r="IE14" s="21"/>
      <c r="IF14" s="21"/>
      <c r="IG14" s="21"/>
      <c r="IH14" s="21"/>
      <c r="II14" s="21"/>
    </row>
    <row r="15" spans="1:243" s="20" customFormat="1" ht="28.5">
      <c r="A15" s="56">
        <v>1.02</v>
      </c>
      <c r="B15" s="79" t="s">
        <v>80</v>
      </c>
      <c r="C15" s="31"/>
      <c r="D15" s="80">
        <v>180</v>
      </c>
      <c r="E15" s="81" t="s">
        <v>45</v>
      </c>
      <c r="F15" s="55">
        <v>178.85</v>
      </c>
      <c r="G15" s="41"/>
      <c r="H15" s="35"/>
      <c r="I15" s="36" t="s">
        <v>33</v>
      </c>
      <c r="J15" s="37">
        <f>IF(I15="Less(-)",-1,1)</f>
        <v>1</v>
      </c>
      <c r="K15" s="35" t="s">
        <v>34</v>
      </c>
      <c r="L15" s="35" t="s">
        <v>4</v>
      </c>
      <c r="M15" s="38"/>
      <c r="N15" s="46"/>
      <c r="O15" s="46"/>
      <c r="P15" s="47"/>
      <c r="Q15" s="46"/>
      <c r="R15" s="46"/>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9">
        <f>total_amount_ba($B$2,$D$2,D15,F15,J15,K15,M15)</f>
        <v>32193</v>
      </c>
      <c r="BB15" s="48">
        <f>BA15+SUM(N15:AZ15)</f>
        <v>32193</v>
      </c>
      <c r="BC15" s="54" t="str">
        <f>SpellNumber(L15,BB15)</f>
        <v>INR  Thirty Two Thousand One Hundred &amp; Ninety Three  Only</v>
      </c>
      <c r="IA15" s="20">
        <v>1.02</v>
      </c>
      <c r="IB15" s="20" t="s">
        <v>80</v>
      </c>
      <c r="ID15" s="20">
        <v>180</v>
      </c>
      <c r="IE15" s="21" t="s">
        <v>45</v>
      </c>
      <c r="IF15" s="21"/>
      <c r="IG15" s="21"/>
      <c r="IH15" s="21"/>
      <c r="II15" s="21"/>
    </row>
    <row r="16" spans="1:243" s="20" customFormat="1" ht="15.75">
      <c r="A16" s="56">
        <v>2</v>
      </c>
      <c r="B16" s="79" t="s">
        <v>81</v>
      </c>
      <c r="C16" s="31"/>
      <c r="D16" s="62"/>
      <c r="E16" s="62"/>
      <c r="F16" s="62"/>
      <c r="G16" s="62"/>
      <c r="H16" s="62"/>
      <c r="I16" s="62"/>
      <c r="J16" s="62"/>
      <c r="K16" s="62"/>
      <c r="L16" s="62"/>
      <c r="M16" s="62"/>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IA16" s="20">
        <v>2</v>
      </c>
      <c r="IB16" s="20" t="s">
        <v>81</v>
      </c>
      <c r="IE16" s="21"/>
      <c r="IF16" s="21"/>
      <c r="IG16" s="21"/>
      <c r="IH16" s="21"/>
      <c r="II16" s="21"/>
    </row>
    <row r="17" spans="1:243" s="20" customFormat="1" ht="79.5" customHeight="1">
      <c r="A17" s="56">
        <v>2.01</v>
      </c>
      <c r="B17" s="79" t="s">
        <v>82</v>
      </c>
      <c r="C17" s="31"/>
      <c r="D17" s="62"/>
      <c r="E17" s="62"/>
      <c r="F17" s="62"/>
      <c r="G17" s="62"/>
      <c r="H17" s="62"/>
      <c r="I17" s="62"/>
      <c r="J17" s="62"/>
      <c r="K17" s="62"/>
      <c r="L17" s="62"/>
      <c r="M17" s="62"/>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IA17" s="20">
        <v>2.01</v>
      </c>
      <c r="IB17" s="20" t="s">
        <v>82</v>
      </c>
      <c r="IE17" s="21"/>
      <c r="IF17" s="21"/>
      <c r="IG17" s="21"/>
      <c r="IH17" s="21"/>
      <c r="II17" s="21"/>
    </row>
    <row r="18" spans="1:243" s="20" customFormat="1" ht="29.25" customHeight="1">
      <c r="A18" s="56">
        <v>2.02</v>
      </c>
      <c r="B18" s="79" t="s">
        <v>83</v>
      </c>
      <c r="C18" s="31"/>
      <c r="D18" s="80">
        <v>250</v>
      </c>
      <c r="E18" s="81" t="s">
        <v>42</v>
      </c>
      <c r="F18" s="55">
        <v>93.82</v>
      </c>
      <c r="G18" s="41"/>
      <c r="H18" s="35"/>
      <c r="I18" s="36" t="s">
        <v>33</v>
      </c>
      <c r="J18" s="37">
        <f>IF(I18="Less(-)",-1,1)</f>
        <v>1</v>
      </c>
      <c r="K18" s="35" t="s">
        <v>34</v>
      </c>
      <c r="L18" s="35" t="s">
        <v>4</v>
      </c>
      <c r="M18" s="38"/>
      <c r="N18" s="46"/>
      <c r="O18" s="46"/>
      <c r="P18" s="47"/>
      <c r="Q18" s="46"/>
      <c r="R18" s="46"/>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9">
        <f>total_amount_ba($B$2,$D$2,D18,F18,J18,K18,M18)</f>
        <v>23455</v>
      </c>
      <c r="BB18" s="48">
        <f>BA18+SUM(N18:AZ18)</f>
        <v>23455</v>
      </c>
      <c r="BC18" s="54" t="str">
        <f>SpellNumber(L18,BB18)</f>
        <v>INR  Twenty Three Thousand Four Hundred &amp; Fifty Five  Only</v>
      </c>
      <c r="IA18" s="20">
        <v>2.02</v>
      </c>
      <c r="IB18" s="20" t="s">
        <v>83</v>
      </c>
      <c r="ID18" s="20">
        <v>250</v>
      </c>
      <c r="IE18" s="21" t="s">
        <v>42</v>
      </c>
      <c r="IF18" s="21"/>
      <c r="IG18" s="21"/>
      <c r="IH18" s="21"/>
      <c r="II18" s="21"/>
    </row>
    <row r="19" spans="1:243" s="20" customFormat="1" ht="95.25" customHeight="1">
      <c r="A19" s="56">
        <v>2.03</v>
      </c>
      <c r="B19" s="79" t="s">
        <v>84</v>
      </c>
      <c r="C19" s="31"/>
      <c r="D19" s="62"/>
      <c r="E19" s="62"/>
      <c r="F19" s="62"/>
      <c r="G19" s="62"/>
      <c r="H19" s="62"/>
      <c r="I19" s="62"/>
      <c r="J19" s="62"/>
      <c r="K19" s="62"/>
      <c r="L19" s="62"/>
      <c r="M19" s="62"/>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IA19" s="20">
        <v>2.03</v>
      </c>
      <c r="IB19" s="20" t="s">
        <v>84</v>
      </c>
      <c r="IE19" s="21"/>
      <c r="IF19" s="21"/>
      <c r="IG19" s="21"/>
      <c r="IH19" s="21"/>
      <c r="II19" s="21"/>
    </row>
    <row r="20" spans="1:243" s="20" customFormat="1" ht="30" customHeight="1">
      <c r="A20" s="56">
        <v>2.04</v>
      </c>
      <c r="B20" s="79" t="s">
        <v>83</v>
      </c>
      <c r="C20" s="31"/>
      <c r="D20" s="80">
        <v>450</v>
      </c>
      <c r="E20" s="81" t="s">
        <v>45</v>
      </c>
      <c r="F20" s="55">
        <v>180.14</v>
      </c>
      <c r="G20" s="41"/>
      <c r="H20" s="35"/>
      <c r="I20" s="36" t="s">
        <v>33</v>
      </c>
      <c r="J20" s="37">
        <f>IF(I20="Less(-)",-1,1)</f>
        <v>1</v>
      </c>
      <c r="K20" s="35" t="s">
        <v>34</v>
      </c>
      <c r="L20" s="35" t="s">
        <v>4</v>
      </c>
      <c r="M20" s="38"/>
      <c r="N20" s="46"/>
      <c r="O20" s="46"/>
      <c r="P20" s="47"/>
      <c r="Q20" s="46"/>
      <c r="R20" s="46"/>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9">
        <f>total_amount_ba($B$2,$D$2,D20,F20,J20,K20,M20)</f>
        <v>81063</v>
      </c>
      <c r="BB20" s="48">
        <f>BA20+SUM(N20:AZ20)</f>
        <v>81063</v>
      </c>
      <c r="BC20" s="54" t="str">
        <f>SpellNumber(L20,BB20)</f>
        <v>INR  Eighty One Thousand  &amp;Sixty Three  Only</v>
      </c>
      <c r="IA20" s="20">
        <v>2.04</v>
      </c>
      <c r="IB20" s="20" t="s">
        <v>83</v>
      </c>
      <c r="ID20" s="20">
        <v>450</v>
      </c>
      <c r="IE20" s="21" t="s">
        <v>45</v>
      </c>
      <c r="IF20" s="21"/>
      <c r="IG20" s="21"/>
      <c r="IH20" s="21"/>
      <c r="II20" s="21"/>
    </row>
    <row r="21" spans="1:243" s="20" customFormat="1" ht="18" customHeight="1">
      <c r="A21" s="56">
        <v>2.05</v>
      </c>
      <c r="B21" s="79" t="s">
        <v>85</v>
      </c>
      <c r="C21" s="31"/>
      <c r="D21" s="62"/>
      <c r="E21" s="62"/>
      <c r="F21" s="62"/>
      <c r="G21" s="62"/>
      <c r="H21" s="62"/>
      <c r="I21" s="62"/>
      <c r="J21" s="62"/>
      <c r="K21" s="62"/>
      <c r="L21" s="62"/>
      <c r="M21" s="62"/>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IA21" s="20">
        <v>2.05</v>
      </c>
      <c r="IB21" s="20" t="s">
        <v>85</v>
      </c>
      <c r="IE21" s="21"/>
      <c r="IF21" s="21"/>
      <c r="IG21" s="21"/>
      <c r="IH21" s="21"/>
      <c r="II21" s="21"/>
    </row>
    <row r="22" spans="1:243" s="20" customFormat="1" ht="30.75" customHeight="1">
      <c r="A22" s="56">
        <v>2.06</v>
      </c>
      <c r="B22" s="79" t="s">
        <v>86</v>
      </c>
      <c r="C22" s="31"/>
      <c r="D22" s="80">
        <v>6.5</v>
      </c>
      <c r="E22" s="81" t="s">
        <v>45</v>
      </c>
      <c r="F22" s="55">
        <v>251.51</v>
      </c>
      <c r="G22" s="41"/>
      <c r="H22" s="35"/>
      <c r="I22" s="36" t="s">
        <v>33</v>
      </c>
      <c r="J22" s="37">
        <f>IF(I22="Less(-)",-1,1)</f>
        <v>1</v>
      </c>
      <c r="K22" s="35" t="s">
        <v>34</v>
      </c>
      <c r="L22" s="35" t="s">
        <v>4</v>
      </c>
      <c r="M22" s="38"/>
      <c r="N22" s="46"/>
      <c r="O22" s="46"/>
      <c r="P22" s="47"/>
      <c r="Q22" s="46"/>
      <c r="R22" s="46"/>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9">
        <f>total_amount_ba($B$2,$D$2,D22,F22,J22,K22,M22)</f>
        <v>1634.82</v>
      </c>
      <c r="BB22" s="48">
        <f>BA22+SUM(N22:AZ22)</f>
        <v>1634.82</v>
      </c>
      <c r="BC22" s="54" t="str">
        <f>SpellNumber(L22,BB22)</f>
        <v>INR  One Thousand Six Hundred &amp; Thirty Four  and Paise Eighty Two Only</v>
      </c>
      <c r="IA22" s="20">
        <v>2.06</v>
      </c>
      <c r="IB22" s="20" t="s">
        <v>86</v>
      </c>
      <c r="ID22" s="20">
        <v>6.5</v>
      </c>
      <c r="IE22" s="21" t="s">
        <v>45</v>
      </c>
      <c r="IF22" s="21"/>
      <c r="IG22" s="21"/>
      <c r="IH22" s="21"/>
      <c r="II22" s="21"/>
    </row>
    <row r="23" spans="1:243" s="20" customFormat="1" ht="141.75" customHeight="1">
      <c r="A23" s="56">
        <v>2.07</v>
      </c>
      <c r="B23" s="79" t="s">
        <v>87</v>
      </c>
      <c r="C23" s="31"/>
      <c r="D23" s="62"/>
      <c r="E23" s="62"/>
      <c r="F23" s="62"/>
      <c r="G23" s="62"/>
      <c r="H23" s="62"/>
      <c r="I23" s="62"/>
      <c r="J23" s="62"/>
      <c r="K23" s="62"/>
      <c r="L23" s="62"/>
      <c r="M23" s="62"/>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IA23" s="20">
        <v>2.07</v>
      </c>
      <c r="IB23" s="20" t="s">
        <v>87</v>
      </c>
      <c r="IE23" s="21"/>
      <c r="IF23" s="21"/>
      <c r="IG23" s="21"/>
      <c r="IH23" s="21"/>
      <c r="II23" s="21"/>
    </row>
    <row r="24" spans="1:243" s="20" customFormat="1" ht="16.5" customHeight="1">
      <c r="A24" s="56">
        <v>2.08</v>
      </c>
      <c r="B24" s="79" t="s">
        <v>83</v>
      </c>
      <c r="C24" s="31"/>
      <c r="D24" s="62"/>
      <c r="E24" s="62"/>
      <c r="F24" s="62"/>
      <c r="G24" s="62"/>
      <c r="H24" s="62"/>
      <c r="I24" s="62"/>
      <c r="J24" s="62"/>
      <c r="K24" s="62"/>
      <c r="L24" s="62"/>
      <c r="M24" s="62"/>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IA24" s="20">
        <v>2.08</v>
      </c>
      <c r="IB24" s="20" t="s">
        <v>83</v>
      </c>
      <c r="IE24" s="21"/>
      <c r="IF24" s="21"/>
      <c r="IG24" s="21"/>
      <c r="IH24" s="21"/>
      <c r="II24" s="21"/>
    </row>
    <row r="25" spans="1:243" s="20" customFormat="1" ht="31.5" customHeight="1">
      <c r="A25" s="56">
        <v>2.09</v>
      </c>
      <c r="B25" s="79" t="s">
        <v>88</v>
      </c>
      <c r="C25" s="31"/>
      <c r="D25" s="80">
        <v>100</v>
      </c>
      <c r="E25" s="81" t="s">
        <v>43</v>
      </c>
      <c r="F25" s="55">
        <v>365.94</v>
      </c>
      <c r="G25" s="41"/>
      <c r="H25" s="35"/>
      <c r="I25" s="36" t="s">
        <v>33</v>
      </c>
      <c r="J25" s="37">
        <f aca="true" t="shared" si="0" ref="J25:J81">IF(I25="Less(-)",-1,1)</f>
        <v>1</v>
      </c>
      <c r="K25" s="35" t="s">
        <v>34</v>
      </c>
      <c r="L25" s="35" t="s">
        <v>4</v>
      </c>
      <c r="M25" s="38"/>
      <c r="N25" s="46"/>
      <c r="O25" s="46"/>
      <c r="P25" s="47"/>
      <c r="Q25" s="46"/>
      <c r="R25" s="46"/>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9">
        <f aca="true" t="shared" si="1" ref="BA25:BA81">total_amount_ba($B$2,$D$2,D25,F25,J25,K25,M25)</f>
        <v>36594</v>
      </c>
      <c r="BB25" s="48">
        <f aca="true" t="shared" si="2" ref="BB25:BB81">BA25+SUM(N25:AZ25)</f>
        <v>36594</v>
      </c>
      <c r="BC25" s="54" t="str">
        <f aca="true" t="shared" si="3" ref="BC25:BC81">SpellNumber(L25,BB25)</f>
        <v>INR  Thirty Six Thousand Five Hundred &amp; Ninety Four  Only</v>
      </c>
      <c r="IA25" s="20">
        <v>2.09</v>
      </c>
      <c r="IB25" s="20" t="s">
        <v>88</v>
      </c>
      <c r="ID25" s="20">
        <v>100</v>
      </c>
      <c r="IE25" s="21" t="s">
        <v>43</v>
      </c>
      <c r="IF25" s="21"/>
      <c r="IG25" s="21"/>
      <c r="IH25" s="21"/>
      <c r="II25" s="21"/>
    </row>
    <row r="26" spans="1:243" s="20" customFormat="1" ht="110.25">
      <c r="A26" s="56">
        <v>2.1</v>
      </c>
      <c r="B26" s="79" t="s">
        <v>89</v>
      </c>
      <c r="C26" s="31"/>
      <c r="D26" s="80">
        <v>370</v>
      </c>
      <c r="E26" s="81" t="s">
        <v>45</v>
      </c>
      <c r="F26" s="55">
        <v>222.67</v>
      </c>
      <c r="G26" s="41"/>
      <c r="H26" s="35"/>
      <c r="I26" s="36" t="s">
        <v>33</v>
      </c>
      <c r="J26" s="37">
        <f t="shared" si="0"/>
        <v>1</v>
      </c>
      <c r="K26" s="35" t="s">
        <v>34</v>
      </c>
      <c r="L26" s="35" t="s">
        <v>4</v>
      </c>
      <c r="M26" s="38"/>
      <c r="N26" s="46"/>
      <c r="O26" s="46"/>
      <c r="P26" s="47"/>
      <c r="Q26" s="46"/>
      <c r="R26" s="46"/>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9">
        <f t="shared" si="1"/>
        <v>82387.9</v>
      </c>
      <c r="BB26" s="48">
        <f t="shared" si="2"/>
        <v>82387.9</v>
      </c>
      <c r="BC26" s="54" t="str">
        <f t="shared" si="3"/>
        <v>INR  Eighty Two Thousand Three Hundred &amp; Eighty Seven  and Paise Ninety Only</v>
      </c>
      <c r="IA26" s="20">
        <v>2.1</v>
      </c>
      <c r="IB26" s="20" t="s">
        <v>89</v>
      </c>
      <c r="ID26" s="20">
        <v>370</v>
      </c>
      <c r="IE26" s="21" t="s">
        <v>45</v>
      </c>
      <c r="IF26" s="21"/>
      <c r="IG26" s="21"/>
      <c r="IH26" s="21"/>
      <c r="II26" s="21"/>
    </row>
    <row r="27" spans="1:243" s="20" customFormat="1" ht="48.75" customHeight="1">
      <c r="A27" s="56">
        <v>2.11</v>
      </c>
      <c r="B27" s="79" t="s">
        <v>90</v>
      </c>
      <c r="C27" s="31"/>
      <c r="D27" s="62"/>
      <c r="E27" s="62"/>
      <c r="F27" s="62"/>
      <c r="G27" s="62"/>
      <c r="H27" s="62"/>
      <c r="I27" s="62"/>
      <c r="J27" s="62"/>
      <c r="K27" s="62"/>
      <c r="L27" s="62"/>
      <c r="M27" s="62"/>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IA27" s="20">
        <v>2.11</v>
      </c>
      <c r="IB27" s="20" t="s">
        <v>90</v>
      </c>
      <c r="IE27" s="21"/>
      <c r="IF27" s="21"/>
      <c r="IG27" s="21"/>
      <c r="IH27" s="21"/>
      <c r="II27" s="21"/>
    </row>
    <row r="28" spans="1:243" s="20" customFormat="1" ht="31.5" customHeight="1">
      <c r="A28" s="56">
        <v>2.12</v>
      </c>
      <c r="B28" s="79" t="s">
        <v>83</v>
      </c>
      <c r="C28" s="31"/>
      <c r="D28" s="80">
        <v>450</v>
      </c>
      <c r="E28" s="81" t="s">
        <v>45</v>
      </c>
      <c r="F28" s="55">
        <v>91.63</v>
      </c>
      <c r="G28" s="41"/>
      <c r="H28" s="35"/>
      <c r="I28" s="36" t="s">
        <v>33</v>
      </c>
      <c r="J28" s="37">
        <f t="shared" si="0"/>
        <v>1</v>
      </c>
      <c r="K28" s="35" t="s">
        <v>34</v>
      </c>
      <c r="L28" s="35" t="s">
        <v>4</v>
      </c>
      <c r="M28" s="38"/>
      <c r="N28" s="46"/>
      <c r="O28" s="46"/>
      <c r="P28" s="47"/>
      <c r="Q28" s="46"/>
      <c r="R28" s="46"/>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9">
        <f t="shared" si="1"/>
        <v>41233.5</v>
      </c>
      <c r="BB28" s="48">
        <f t="shared" si="2"/>
        <v>41233.5</v>
      </c>
      <c r="BC28" s="54" t="str">
        <f t="shared" si="3"/>
        <v>INR  Forty One Thousand Two Hundred &amp; Thirty Three  and Paise Fifty Only</v>
      </c>
      <c r="IA28" s="20">
        <v>2.12</v>
      </c>
      <c r="IB28" s="20" t="s">
        <v>83</v>
      </c>
      <c r="ID28" s="20">
        <v>450</v>
      </c>
      <c r="IE28" s="21" t="s">
        <v>45</v>
      </c>
      <c r="IF28" s="21"/>
      <c r="IG28" s="21"/>
      <c r="IH28" s="21"/>
      <c r="II28" s="21"/>
    </row>
    <row r="29" spans="1:243" s="20" customFormat="1" ht="31.5" customHeight="1">
      <c r="A29" s="56">
        <v>2.13</v>
      </c>
      <c r="B29" s="79" t="s">
        <v>91</v>
      </c>
      <c r="C29" s="31"/>
      <c r="D29" s="80">
        <v>23</v>
      </c>
      <c r="E29" s="81" t="s">
        <v>45</v>
      </c>
      <c r="F29" s="55">
        <v>1894.96</v>
      </c>
      <c r="G29" s="41"/>
      <c r="H29" s="35"/>
      <c r="I29" s="36" t="s">
        <v>33</v>
      </c>
      <c r="J29" s="37">
        <f t="shared" si="0"/>
        <v>1</v>
      </c>
      <c r="K29" s="35" t="s">
        <v>34</v>
      </c>
      <c r="L29" s="35" t="s">
        <v>4</v>
      </c>
      <c r="M29" s="38"/>
      <c r="N29" s="46"/>
      <c r="O29" s="46"/>
      <c r="P29" s="47"/>
      <c r="Q29" s="46"/>
      <c r="R29" s="46"/>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9">
        <f t="shared" si="1"/>
        <v>43584.08</v>
      </c>
      <c r="BB29" s="48">
        <f t="shared" si="2"/>
        <v>43584.08</v>
      </c>
      <c r="BC29" s="54" t="str">
        <f t="shared" si="3"/>
        <v>INR  Forty Three Thousand Five Hundred &amp; Eighty Four  and Paise Eight Only</v>
      </c>
      <c r="IA29" s="20">
        <v>2.13</v>
      </c>
      <c r="IB29" s="20" t="s">
        <v>91</v>
      </c>
      <c r="ID29" s="20">
        <v>23</v>
      </c>
      <c r="IE29" s="21" t="s">
        <v>45</v>
      </c>
      <c r="IF29" s="21"/>
      <c r="IG29" s="21"/>
      <c r="IH29" s="21"/>
      <c r="II29" s="21"/>
    </row>
    <row r="30" spans="1:243" s="20" customFormat="1" ht="31.5" customHeight="1">
      <c r="A30" s="56">
        <v>3</v>
      </c>
      <c r="B30" s="79" t="s">
        <v>92</v>
      </c>
      <c r="C30" s="31"/>
      <c r="D30" s="62"/>
      <c r="E30" s="62"/>
      <c r="F30" s="62"/>
      <c r="G30" s="62"/>
      <c r="H30" s="62"/>
      <c r="I30" s="62"/>
      <c r="J30" s="62"/>
      <c r="K30" s="62"/>
      <c r="L30" s="62"/>
      <c r="M30" s="62"/>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IA30" s="20">
        <v>3</v>
      </c>
      <c r="IB30" s="20" t="s">
        <v>92</v>
      </c>
      <c r="IE30" s="21"/>
      <c r="IF30" s="21"/>
      <c r="IG30" s="21"/>
      <c r="IH30" s="21"/>
      <c r="II30" s="21"/>
    </row>
    <row r="31" spans="1:243" s="20" customFormat="1" ht="50.25" customHeight="1">
      <c r="A31" s="56">
        <v>3.01</v>
      </c>
      <c r="B31" s="79" t="s">
        <v>93</v>
      </c>
      <c r="C31" s="31"/>
      <c r="D31" s="62"/>
      <c r="E31" s="62"/>
      <c r="F31" s="62"/>
      <c r="G31" s="62"/>
      <c r="H31" s="62"/>
      <c r="I31" s="62"/>
      <c r="J31" s="62"/>
      <c r="K31" s="62"/>
      <c r="L31" s="62"/>
      <c r="M31" s="62"/>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IA31" s="20">
        <v>3.01</v>
      </c>
      <c r="IB31" s="20" t="s">
        <v>93</v>
      </c>
      <c r="IE31" s="21"/>
      <c r="IF31" s="21"/>
      <c r="IG31" s="21"/>
      <c r="IH31" s="21"/>
      <c r="II31" s="21"/>
    </row>
    <row r="32" spans="1:243" s="20" customFormat="1" ht="78.75">
      <c r="A32" s="56">
        <v>3.02</v>
      </c>
      <c r="B32" s="79" t="s">
        <v>94</v>
      </c>
      <c r="C32" s="31"/>
      <c r="D32" s="80">
        <v>50</v>
      </c>
      <c r="E32" s="81" t="s">
        <v>45</v>
      </c>
      <c r="F32" s="55">
        <v>5546.73</v>
      </c>
      <c r="G32" s="41"/>
      <c r="H32" s="35"/>
      <c r="I32" s="36" t="s">
        <v>33</v>
      </c>
      <c r="J32" s="37">
        <f t="shared" si="0"/>
        <v>1</v>
      </c>
      <c r="K32" s="35" t="s">
        <v>34</v>
      </c>
      <c r="L32" s="35" t="s">
        <v>4</v>
      </c>
      <c r="M32" s="38"/>
      <c r="N32" s="46"/>
      <c r="O32" s="46"/>
      <c r="P32" s="47"/>
      <c r="Q32" s="46"/>
      <c r="R32" s="46"/>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9">
        <f t="shared" si="1"/>
        <v>277336.5</v>
      </c>
      <c r="BB32" s="48">
        <f t="shared" si="2"/>
        <v>277336.5</v>
      </c>
      <c r="BC32" s="54" t="str">
        <f t="shared" si="3"/>
        <v>INR  Two Lakh Seventy Seven Thousand Three Hundred &amp; Thirty Six  and Paise Fifty Only</v>
      </c>
      <c r="IA32" s="20">
        <v>3.02</v>
      </c>
      <c r="IB32" s="20" t="s">
        <v>94</v>
      </c>
      <c r="ID32" s="20">
        <v>50</v>
      </c>
      <c r="IE32" s="21" t="s">
        <v>45</v>
      </c>
      <c r="IF32" s="21"/>
      <c r="IG32" s="21"/>
      <c r="IH32" s="21"/>
      <c r="II32" s="21"/>
    </row>
    <row r="33" spans="1:243" s="20" customFormat="1" ht="173.25">
      <c r="A33" s="56">
        <v>3.03</v>
      </c>
      <c r="B33" s="79" t="s">
        <v>95</v>
      </c>
      <c r="C33" s="31"/>
      <c r="D33" s="62"/>
      <c r="E33" s="62"/>
      <c r="F33" s="62"/>
      <c r="G33" s="62"/>
      <c r="H33" s="62"/>
      <c r="I33" s="62"/>
      <c r="J33" s="62"/>
      <c r="K33" s="62"/>
      <c r="L33" s="62"/>
      <c r="M33" s="62"/>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IA33" s="20">
        <v>3.03</v>
      </c>
      <c r="IB33" s="20" t="s">
        <v>95</v>
      </c>
      <c r="IE33" s="21"/>
      <c r="IF33" s="21"/>
      <c r="IG33" s="21"/>
      <c r="IH33" s="21"/>
      <c r="II33" s="21"/>
    </row>
    <row r="34" spans="1:243" s="20" customFormat="1" ht="78.75">
      <c r="A34" s="56">
        <v>3.04</v>
      </c>
      <c r="B34" s="79" t="s">
        <v>96</v>
      </c>
      <c r="C34" s="31"/>
      <c r="D34" s="80">
        <v>37</v>
      </c>
      <c r="E34" s="81" t="s">
        <v>45</v>
      </c>
      <c r="F34" s="55">
        <v>8587.24</v>
      </c>
      <c r="G34" s="41"/>
      <c r="H34" s="35"/>
      <c r="I34" s="36" t="s">
        <v>33</v>
      </c>
      <c r="J34" s="37">
        <f t="shared" si="0"/>
        <v>1</v>
      </c>
      <c r="K34" s="35" t="s">
        <v>34</v>
      </c>
      <c r="L34" s="35" t="s">
        <v>4</v>
      </c>
      <c r="M34" s="38"/>
      <c r="N34" s="46"/>
      <c r="O34" s="46"/>
      <c r="P34" s="47"/>
      <c r="Q34" s="46"/>
      <c r="R34" s="46"/>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9">
        <f t="shared" si="1"/>
        <v>317727.88</v>
      </c>
      <c r="BB34" s="48">
        <f t="shared" si="2"/>
        <v>317727.88</v>
      </c>
      <c r="BC34" s="54" t="str">
        <f t="shared" si="3"/>
        <v>INR  Three Lakh Seventeen Thousand Seven Hundred &amp; Twenty Seven  and Paise Eighty Eight Only</v>
      </c>
      <c r="IA34" s="20">
        <v>3.04</v>
      </c>
      <c r="IB34" s="20" t="s">
        <v>96</v>
      </c>
      <c r="ID34" s="20">
        <v>37</v>
      </c>
      <c r="IE34" s="21" t="s">
        <v>45</v>
      </c>
      <c r="IF34" s="21"/>
      <c r="IG34" s="21"/>
      <c r="IH34" s="21"/>
      <c r="II34" s="21"/>
    </row>
    <row r="35" spans="1:243" s="20" customFormat="1" ht="78.75">
      <c r="A35" s="56">
        <v>3.05</v>
      </c>
      <c r="B35" s="79" t="s">
        <v>60</v>
      </c>
      <c r="C35" s="31"/>
      <c r="D35" s="80">
        <v>1</v>
      </c>
      <c r="E35" s="81" t="s">
        <v>45</v>
      </c>
      <c r="F35" s="55">
        <v>8220.25</v>
      </c>
      <c r="G35" s="41"/>
      <c r="H35" s="35"/>
      <c r="I35" s="36" t="s">
        <v>33</v>
      </c>
      <c r="J35" s="37">
        <f t="shared" si="0"/>
        <v>1</v>
      </c>
      <c r="K35" s="35" t="s">
        <v>34</v>
      </c>
      <c r="L35" s="35" t="s">
        <v>4</v>
      </c>
      <c r="M35" s="38"/>
      <c r="N35" s="46"/>
      <c r="O35" s="46"/>
      <c r="P35" s="47"/>
      <c r="Q35" s="46"/>
      <c r="R35" s="46"/>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9">
        <f t="shared" si="1"/>
        <v>8220.25</v>
      </c>
      <c r="BB35" s="48">
        <f t="shared" si="2"/>
        <v>8220.25</v>
      </c>
      <c r="BC35" s="54" t="str">
        <f t="shared" si="3"/>
        <v>INR  Eight Thousand Two Hundred &amp; Twenty  and Paise Twenty Five Only</v>
      </c>
      <c r="IA35" s="20">
        <v>3.05</v>
      </c>
      <c r="IB35" s="20" t="s">
        <v>60</v>
      </c>
      <c r="ID35" s="20">
        <v>1</v>
      </c>
      <c r="IE35" s="21" t="s">
        <v>45</v>
      </c>
      <c r="IF35" s="21"/>
      <c r="IG35" s="21"/>
      <c r="IH35" s="21"/>
      <c r="II35" s="21"/>
    </row>
    <row r="36" spans="1:243" s="20" customFormat="1" ht="110.25">
      <c r="A36" s="56">
        <v>3.06</v>
      </c>
      <c r="B36" s="79" t="s">
        <v>97</v>
      </c>
      <c r="C36" s="31"/>
      <c r="D36" s="80">
        <v>26.5</v>
      </c>
      <c r="E36" s="81" t="s">
        <v>42</v>
      </c>
      <c r="F36" s="55">
        <v>396.54</v>
      </c>
      <c r="G36" s="41"/>
      <c r="H36" s="35"/>
      <c r="I36" s="36" t="s">
        <v>33</v>
      </c>
      <c r="J36" s="37">
        <f t="shared" si="0"/>
        <v>1</v>
      </c>
      <c r="K36" s="35" t="s">
        <v>34</v>
      </c>
      <c r="L36" s="35" t="s">
        <v>4</v>
      </c>
      <c r="M36" s="38"/>
      <c r="N36" s="46"/>
      <c r="O36" s="46"/>
      <c r="P36" s="47"/>
      <c r="Q36" s="46"/>
      <c r="R36" s="46"/>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9">
        <f t="shared" si="1"/>
        <v>10508.31</v>
      </c>
      <c r="BB36" s="48">
        <f t="shared" si="2"/>
        <v>10508.31</v>
      </c>
      <c r="BC36" s="54" t="str">
        <f t="shared" si="3"/>
        <v>INR  Ten Thousand Five Hundred &amp; Eight  and Paise Thirty One Only</v>
      </c>
      <c r="IA36" s="20">
        <v>3.06</v>
      </c>
      <c r="IB36" s="20" t="s">
        <v>97</v>
      </c>
      <c r="ID36" s="20">
        <v>26.5</v>
      </c>
      <c r="IE36" s="21" t="s">
        <v>42</v>
      </c>
      <c r="IF36" s="21"/>
      <c r="IG36" s="21"/>
      <c r="IH36" s="21"/>
      <c r="II36" s="21"/>
    </row>
    <row r="37" spans="1:243" s="20" customFormat="1" ht="63">
      <c r="A37" s="56">
        <v>3.07</v>
      </c>
      <c r="B37" s="79" t="s">
        <v>98</v>
      </c>
      <c r="C37" s="31"/>
      <c r="D37" s="80">
        <v>10</v>
      </c>
      <c r="E37" s="81" t="s">
        <v>327</v>
      </c>
      <c r="F37" s="55">
        <v>50.11</v>
      </c>
      <c r="G37" s="41"/>
      <c r="H37" s="35"/>
      <c r="I37" s="36" t="s">
        <v>33</v>
      </c>
      <c r="J37" s="37">
        <f t="shared" si="0"/>
        <v>1</v>
      </c>
      <c r="K37" s="35" t="s">
        <v>34</v>
      </c>
      <c r="L37" s="35" t="s">
        <v>4</v>
      </c>
      <c r="M37" s="38"/>
      <c r="N37" s="46"/>
      <c r="O37" s="46"/>
      <c r="P37" s="47"/>
      <c r="Q37" s="46"/>
      <c r="R37" s="46"/>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9">
        <f t="shared" si="1"/>
        <v>501.1</v>
      </c>
      <c r="BB37" s="48">
        <f t="shared" si="2"/>
        <v>501.1</v>
      </c>
      <c r="BC37" s="54" t="str">
        <f t="shared" si="3"/>
        <v>INR  Five Hundred &amp; One  and Paise Ten Only</v>
      </c>
      <c r="IA37" s="20">
        <v>3.07</v>
      </c>
      <c r="IB37" s="20" t="s">
        <v>98</v>
      </c>
      <c r="ID37" s="20">
        <v>10</v>
      </c>
      <c r="IE37" s="82" t="s">
        <v>327</v>
      </c>
      <c r="IF37" s="21"/>
      <c r="IG37" s="21"/>
      <c r="IH37" s="21"/>
      <c r="II37" s="21"/>
    </row>
    <row r="38" spans="1:243" s="20" customFormat="1" ht="126">
      <c r="A38" s="56">
        <v>3.08</v>
      </c>
      <c r="B38" s="79" t="s">
        <v>99</v>
      </c>
      <c r="C38" s="31"/>
      <c r="D38" s="80">
        <v>26.5</v>
      </c>
      <c r="E38" s="81" t="s">
        <v>42</v>
      </c>
      <c r="F38" s="55">
        <v>99.82</v>
      </c>
      <c r="G38" s="41"/>
      <c r="H38" s="35"/>
      <c r="I38" s="36" t="s">
        <v>33</v>
      </c>
      <c r="J38" s="37">
        <f t="shared" si="0"/>
        <v>1</v>
      </c>
      <c r="K38" s="35" t="s">
        <v>34</v>
      </c>
      <c r="L38" s="35" t="s">
        <v>4</v>
      </c>
      <c r="M38" s="38"/>
      <c r="N38" s="46"/>
      <c r="O38" s="46"/>
      <c r="P38" s="47"/>
      <c r="Q38" s="46"/>
      <c r="R38" s="46"/>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9">
        <f t="shared" si="1"/>
        <v>2645.23</v>
      </c>
      <c r="BB38" s="48">
        <f t="shared" si="2"/>
        <v>2645.23</v>
      </c>
      <c r="BC38" s="54" t="str">
        <f t="shared" si="3"/>
        <v>INR  Two Thousand Six Hundred &amp; Forty Five  and Paise Twenty Three Only</v>
      </c>
      <c r="IA38" s="20">
        <v>3.08</v>
      </c>
      <c r="IB38" s="20" t="s">
        <v>99</v>
      </c>
      <c r="ID38" s="20">
        <v>26.5</v>
      </c>
      <c r="IE38" s="21" t="s">
        <v>42</v>
      </c>
      <c r="IF38" s="21"/>
      <c r="IG38" s="21"/>
      <c r="IH38" s="21"/>
      <c r="II38" s="21"/>
    </row>
    <row r="39" spans="1:243" s="20" customFormat="1" ht="189">
      <c r="A39" s="56">
        <v>3.09</v>
      </c>
      <c r="B39" s="79" t="s">
        <v>100</v>
      </c>
      <c r="C39" s="31"/>
      <c r="D39" s="80">
        <v>38</v>
      </c>
      <c r="E39" s="81" t="s">
        <v>42</v>
      </c>
      <c r="F39" s="55">
        <v>597.68</v>
      </c>
      <c r="G39" s="41"/>
      <c r="H39" s="35"/>
      <c r="I39" s="36" t="s">
        <v>33</v>
      </c>
      <c r="J39" s="37">
        <f t="shared" si="0"/>
        <v>1</v>
      </c>
      <c r="K39" s="35" t="s">
        <v>34</v>
      </c>
      <c r="L39" s="35" t="s">
        <v>4</v>
      </c>
      <c r="M39" s="38"/>
      <c r="N39" s="46"/>
      <c r="O39" s="46"/>
      <c r="P39" s="47"/>
      <c r="Q39" s="46"/>
      <c r="R39" s="46"/>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9">
        <f t="shared" si="1"/>
        <v>22711.84</v>
      </c>
      <c r="BB39" s="48">
        <f t="shared" si="2"/>
        <v>22711.84</v>
      </c>
      <c r="BC39" s="54" t="str">
        <f t="shared" si="3"/>
        <v>INR  Twenty Two Thousand Seven Hundred &amp; Eleven  and Paise Eighty Four Only</v>
      </c>
      <c r="IA39" s="20">
        <v>3.09</v>
      </c>
      <c r="IB39" s="20" t="s">
        <v>100</v>
      </c>
      <c r="ID39" s="20">
        <v>38</v>
      </c>
      <c r="IE39" s="21" t="s">
        <v>42</v>
      </c>
      <c r="IF39" s="21"/>
      <c r="IG39" s="21"/>
      <c r="IH39" s="21"/>
      <c r="II39" s="21"/>
    </row>
    <row r="40" spans="1:243" s="20" customFormat="1" ht="19.5" customHeight="1">
      <c r="A40" s="56">
        <v>4</v>
      </c>
      <c r="B40" s="79" t="s">
        <v>101</v>
      </c>
      <c r="C40" s="31"/>
      <c r="D40" s="62"/>
      <c r="E40" s="62"/>
      <c r="F40" s="62"/>
      <c r="G40" s="62"/>
      <c r="H40" s="62"/>
      <c r="I40" s="62"/>
      <c r="J40" s="62"/>
      <c r="K40" s="62"/>
      <c r="L40" s="62"/>
      <c r="M40" s="62"/>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IA40" s="20">
        <v>4</v>
      </c>
      <c r="IB40" s="20" t="s">
        <v>101</v>
      </c>
      <c r="IE40" s="21"/>
      <c r="IF40" s="21"/>
      <c r="IG40" s="21"/>
      <c r="IH40" s="21"/>
      <c r="II40" s="21"/>
    </row>
    <row r="41" spans="1:243" s="20" customFormat="1" ht="157.5" customHeight="1">
      <c r="A41" s="56">
        <v>4.01</v>
      </c>
      <c r="B41" s="79" t="s">
        <v>102</v>
      </c>
      <c r="C41" s="31"/>
      <c r="D41" s="80">
        <v>1.8</v>
      </c>
      <c r="E41" s="81" t="s">
        <v>45</v>
      </c>
      <c r="F41" s="55">
        <v>9398.77</v>
      </c>
      <c r="G41" s="41"/>
      <c r="H41" s="35"/>
      <c r="I41" s="36" t="s">
        <v>33</v>
      </c>
      <c r="J41" s="37">
        <f t="shared" si="0"/>
        <v>1</v>
      </c>
      <c r="K41" s="35" t="s">
        <v>34</v>
      </c>
      <c r="L41" s="35" t="s">
        <v>4</v>
      </c>
      <c r="M41" s="38"/>
      <c r="N41" s="46"/>
      <c r="O41" s="46"/>
      <c r="P41" s="47"/>
      <c r="Q41" s="46"/>
      <c r="R41" s="46"/>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9">
        <f t="shared" si="1"/>
        <v>16917.79</v>
      </c>
      <c r="BB41" s="48">
        <f t="shared" si="2"/>
        <v>16917.79</v>
      </c>
      <c r="BC41" s="54" t="str">
        <f t="shared" si="3"/>
        <v>INR  Sixteen Thousand Nine Hundred &amp; Seventeen  and Paise Seventy Nine Only</v>
      </c>
      <c r="IA41" s="20">
        <v>4.01</v>
      </c>
      <c r="IB41" s="20" t="s">
        <v>102</v>
      </c>
      <c r="ID41" s="20">
        <v>1.8</v>
      </c>
      <c r="IE41" s="21" t="s">
        <v>45</v>
      </c>
      <c r="IF41" s="21"/>
      <c r="IG41" s="21"/>
      <c r="IH41" s="21"/>
      <c r="II41" s="21"/>
    </row>
    <row r="42" spans="1:243" s="20" customFormat="1" ht="31.5" customHeight="1">
      <c r="A42" s="56">
        <v>4.02</v>
      </c>
      <c r="B42" s="79" t="s">
        <v>103</v>
      </c>
      <c r="C42" s="31"/>
      <c r="D42" s="62"/>
      <c r="E42" s="62"/>
      <c r="F42" s="62"/>
      <c r="G42" s="62"/>
      <c r="H42" s="62"/>
      <c r="I42" s="62"/>
      <c r="J42" s="62"/>
      <c r="K42" s="62"/>
      <c r="L42" s="62"/>
      <c r="M42" s="62"/>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IA42" s="20">
        <v>4.02</v>
      </c>
      <c r="IB42" s="20" t="s">
        <v>103</v>
      </c>
      <c r="IE42" s="21"/>
      <c r="IF42" s="21"/>
      <c r="IG42" s="21"/>
      <c r="IH42" s="21"/>
      <c r="II42" s="21"/>
    </row>
    <row r="43" spans="1:243" s="20" customFormat="1" ht="31.5" customHeight="1">
      <c r="A43" s="56">
        <v>4.03</v>
      </c>
      <c r="B43" s="79" t="s">
        <v>104</v>
      </c>
      <c r="C43" s="31"/>
      <c r="D43" s="80">
        <v>85</v>
      </c>
      <c r="E43" s="81" t="s">
        <v>42</v>
      </c>
      <c r="F43" s="55">
        <v>270.01</v>
      </c>
      <c r="G43" s="41"/>
      <c r="H43" s="35"/>
      <c r="I43" s="36" t="s">
        <v>33</v>
      </c>
      <c r="J43" s="37">
        <f t="shared" si="0"/>
        <v>1</v>
      </c>
      <c r="K43" s="35" t="s">
        <v>34</v>
      </c>
      <c r="L43" s="35" t="s">
        <v>4</v>
      </c>
      <c r="M43" s="38"/>
      <c r="N43" s="46"/>
      <c r="O43" s="46"/>
      <c r="P43" s="47"/>
      <c r="Q43" s="46"/>
      <c r="R43" s="46"/>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9">
        <f t="shared" si="1"/>
        <v>22950.85</v>
      </c>
      <c r="BB43" s="48">
        <f t="shared" si="2"/>
        <v>22950.85</v>
      </c>
      <c r="BC43" s="54" t="str">
        <f t="shared" si="3"/>
        <v>INR  Twenty Two Thousand Nine Hundred &amp; Fifty  and Paise Eighty Five Only</v>
      </c>
      <c r="IA43" s="20">
        <v>4.03</v>
      </c>
      <c r="IB43" s="20" t="s">
        <v>104</v>
      </c>
      <c r="ID43" s="20">
        <v>85</v>
      </c>
      <c r="IE43" s="21" t="s">
        <v>42</v>
      </c>
      <c r="IF43" s="21"/>
      <c r="IG43" s="21"/>
      <c r="IH43" s="21"/>
      <c r="II43" s="21"/>
    </row>
    <row r="44" spans="1:243" s="20" customFormat="1" ht="30" customHeight="1">
      <c r="A44" s="56">
        <v>4.04</v>
      </c>
      <c r="B44" s="79" t="s">
        <v>56</v>
      </c>
      <c r="C44" s="31"/>
      <c r="D44" s="80">
        <v>240</v>
      </c>
      <c r="E44" s="81" t="s">
        <v>42</v>
      </c>
      <c r="F44" s="55">
        <v>672.12</v>
      </c>
      <c r="G44" s="41"/>
      <c r="H44" s="35"/>
      <c r="I44" s="36" t="s">
        <v>33</v>
      </c>
      <c r="J44" s="37">
        <f t="shared" si="0"/>
        <v>1</v>
      </c>
      <c r="K44" s="35" t="s">
        <v>34</v>
      </c>
      <c r="L44" s="35" t="s">
        <v>4</v>
      </c>
      <c r="M44" s="38"/>
      <c r="N44" s="46"/>
      <c r="O44" s="46"/>
      <c r="P44" s="47"/>
      <c r="Q44" s="46"/>
      <c r="R44" s="46"/>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9">
        <f t="shared" si="1"/>
        <v>161308.8</v>
      </c>
      <c r="BB44" s="48">
        <f t="shared" si="2"/>
        <v>161308.8</v>
      </c>
      <c r="BC44" s="54" t="str">
        <f t="shared" si="3"/>
        <v>INR  One Lakh Sixty One Thousand Three Hundred &amp; Eight  and Paise Eighty Only</v>
      </c>
      <c r="IA44" s="20">
        <v>4.04</v>
      </c>
      <c r="IB44" s="20" t="s">
        <v>56</v>
      </c>
      <c r="ID44" s="20">
        <v>240</v>
      </c>
      <c r="IE44" s="21" t="s">
        <v>42</v>
      </c>
      <c r="IF44" s="21"/>
      <c r="IG44" s="21"/>
      <c r="IH44" s="21"/>
      <c r="II44" s="21"/>
    </row>
    <row r="45" spans="1:243" s="20" customFormat="1" ht="28.5">
      <c r="A45" s="56">
        <v>4.05</v>
      </c>
      <c r="B45" s="79" t="s">
        <v>105</v>
      </c>
      <c r="C45" s="31"/>
      <c r="D45" s="80">
        <v>1</v>
      </c>
      <c r="E45" s="81" t="s">
        <v>42</v>
      </c>
      <c r="F45" s="55">
        <v>672.12</v>
      </c>
      <c r="G45" s="41"/>
      <c r="H45" s="35"/>
      <c r="I45" s="36" t="s">
        <v>33</v>
      </c>
      <c r="J45" s="37">
        <f t="shared" si="0"/>
        <v>1</v>
      </c>
      <c r="K45" s="35" t="s">
        <v>34</v>
      </c>
      <c r="L45" s="35" t="s">
        <v>4</v>
      </c>
      <c r="M45" s="38"/>
      <c r="N45" s="46"/>
      <c r="O45" s="46"/>
      <c r="P45" s="47"/>
      <c r="Q45" s="46"/>
      <c r="R45" s="46"/>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9">
        <f t="shared" si="1"/>
        <v>672.12</v>
      </c>
      <c r="BB45" s="48">
        <f t="shared" si="2"/>
        <v>672.12</v>
      </c>
      <c r="BC45" s="54" t="str">
        <f t="shared" si="3"/>
        <v>INR  Six Hundred &amp; Seventy Two  and Paise Twelve Only</v>
      </c>
      <c r="IA45" s="20">
        <v>4.05</v>
      </c>
      <c r="IB45" s="20" t="s">
        <v>105</v>
      </c>
      <c r="ID45" s="20">
        <v>1</v>
      </c>
      <c r="IE45" s="21" t="s">
        <v>42</v>
      </c>
      <c r="IF45" s="21"/>
      <c r="IG45" s="21"/>
      <c r="IH45" s="21"/>
      <c r="II45" s="21"/>
    </row>
    <row r="46" spans="1:243" s="20" customFormat="1" ht="42.75">
      <c r="A46" s="56">
        <v>4.06</v>
      </c>
      <c r="B46" s="79" t="s">
        <v>106</v>
      </c>
      <c r="C46" s="31"/>
      <c r="D46" s="80">
        <v>330</v>
      </c>
      <c r="E46" s="81" t="s">
        <v>42</v>
      </c>
      <c r="F46" s="55">
        <v>533.41</v>
      </c>
      <c r="G46" s="41"/>
      <c r="H46" s="35"/>
      <c r="I46" s="36" t="s">
        <v>33</v>
      </c>
      <c r="J46" s="37">
        <f t="shared" si="0"/>
        <v>1</v>
      </c>
      <c r="K46" s="35" t="s">
        <v>34</v>
      </c>
      <c r="L46" s="35" t="s">
        <v>4</v>
      </c>
      <c r="M46" s="38"/>
      <c r="N46" s="46"/>
      <c r="O46" s="46"/>
      <c r="P46" s="47"/>
      <c r="Q46" s="46"/>
      <c r="R46" s="46"/>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9">
        <f t="shared" si="1"/>
        <v>176025.3</v>
      </c>
      <c r="BB46" s="48">
        <f t="shared" si="2"/>
        <v>176025.3</v>
      </c>
      <c r="BC46" s="54" t="str">
        <f t="shared" si="3"/>
        <v>INR  One Lakh Seventy Six Thousand  &amp;Twenty Five  and Paise Thirty Only</v>
      </c>
      <c r="IA46" s="20">
        <v>4.06</v>
      </c>
      <c r="IB46" s="20" t="s">
        <v>106</v>
      </c>
      <c r="ID46" s="20">
        <v>330</v>
      </c>
      <c r="IE46" s="21" t="s">
        <v>42</v>
      </c>
      <c r="IF46" s="21"/>
      <c r="IG46" s="21"/>
      <c r="IH46" s="21"/>
      <c r="II46" s="21"/>
    </row>
    <row r="47" spans="1:243" s="20" customFormat="1" ht="57">
      <c r="A47" s="56">
        <v>4.07</v>
      </c>
      <c r="B47" s="79" t="s">
        <v>107</v>
      </c>
      <c r="C47" s="31"/>
      <c r="D47" s="80">
        <v>420</v>
      </c>
      <c r="E47" s="81" t="s">
        <v>42</v>
      </c>
      <c r="F47" s="55">
        <v>705.17</v>
      </c>
      <c r="G47" s="41"/>
      <c r="H47" s="35"/>
      <c r="I47" s="36" t="s">
        <v>33</v>
      </c>
      <c r="J47" s="37">
        <f t="shared" si="0"/>
        <v>1</v>
      </c>
      <c r="K47" s="35" t="s">
        <v>34</v>
      </c>
      <c r="L47" s="35" t="s">
        <v>4</v>
      </c>
      <c r="M47" s="38"/>
      <c r="N47" s="46"/>
      <c r="O47" s="46"/>
      <c r="P47" s="47"/>
      <c r="Q47" s="46"/>
      <c r="R47" s="46"/>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9">
        <f t="shared" si="1"/>
        <v>296171.4</v>
      </c>
      <c r="BB47" s="48">
        <f t="shared" si="2"/>
        <v>296171.4</v>
      </c>
      <c r="BC47" s="54" t="str">
        <f t="shared" si="3"/>
        <v>INR  Two Lakh Ninety Six Thousand One Hundred &amp; Seventy One  and Paise Forty Only</v>
      </c>
      <c r="IA47" s="20">
        <v>4.07</v>
      </c>
      <c r="IB47" s="20" t="s">
        <v>107</v>
      </c>
      <c r="ID47" s="20">
        <v>420</v>
      </c>
      <c r="IE47" s="21" t="s">
        <v>42</v>
      </c>
      <c r="IF47" s="21"/>
      <c r="IG47" s="21"/>
      <c r="IH47" s="21"/>
      <c r="II47" s="21"/>
    </row>
    <row r="48" spans="1:243" s="20" customFormat="1" ht="32.25" customHeight="1">
      <c r="A48" s="56">
        <v>4.08</v>
      </c>
      <c r="B48" s="79" t="s">
        <v>108</v>
      </c>
      <c r="C48" s="31"/>
      <c r="D48" s="80">
        <v>20</v>
      </c>
      <c r="E48" s="81" t="s">
        <v>42</v>
      </c>
      <c r="F48" s="55">
        <v>576.72</v>
      </c>
      <c r="G48" s="41"/>
      <c r="H48" s="35"/>
      <c r="I48" s="36" t="s">
        <v>33</v>
      </c>
      <c r="J48" s="37">
        <f t="shared" si="0"/>
        <v>1</v>
      </c>
      <c r="K48" s="35" t="s">
        <v>34</v>
      </c>
      <c r="L48" s="35" t="s">
        <v>4</v>
      </c>
      <c r="M48" s="38"/>
      <c r="N48" s="46"/>
      <c r="O48" s="46"/>
      <c r="P48" s="47"/>
      <c r="Q48" s="46"/>
      <c r="R48" s="46"/>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9">
        <f t="shared" si="1"/>
        <v>11534.4</v>
      </c>
      <c r="BB48" s="48">
        <f t="shared" si="2"/>
        <v>11534.4</v>
      </c>
      <c r="BC48" s="54" t="str">
        <f t="shared" si="3"/>
        <v>INR  Eleven Thousand Five Hundred &amp; Thirty Four  and Paise Forty Only</v>
      </c>
      <c r="IA48" s="20">
        <v>4.08</v>
      </c>
      <c r="IB48" s="20" t="s">
        <v>108</v>
      </c>
      <c r="ID48" s="20">
        <v>20</v>
      </c>
      <c r="IE48" s="21" t="s">
        <v>42</v>
      </c>
      <c r="IF48" s="21"/>
      <c r="IG48" s="21"/>
      <c r="IH48" s="21"/>
      <c r="II48" s="21"/>
    </row>
    <row r="49" spans="1:243" s="20" customFormat="1" ht="78.75">
      <c r="A49" s="56">
        <v>4.09</v>
      </c>
      <c r="B49" s="79" t="s">
        <v>61</v>
      </c>
      <c r="C49" s="31"/>
      <c r="D49" s="80">
        <v>19</v>
      </c>
      <c r="E49" s="81" t="s">
        <v>42</v>
      </c>
      <c r="F49" s="55">
        <v>270.01</v>
      </c>
      <c r="G49" s="41"/>
      <c r="H49" s="35"/>
      <c r="I49" s="36" t="s">
        <v>33</v>
      </c>
      <c r="J49" s="37">
        <f t="shared" si="0"/>
        <v>1</v>
      </c>
      <c r="K49" s="35" t="s">
        <v>34</v>
      </c>
      <c r="L49" s="35" t="s">
        <v>4</v>
      </c>
      <c r="M49" s="38"/>
      <c r="N49" s="46"/>
      <c r="O49" s="46"/>
      <c r="P49" s="47"/>
      <c r="Q49" s="46"/>
      <c r="R49" s="46"/>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9">
        <f t="shared" si="1"/>
        <v>5130.19</v>
      </c>
      <c r="BB49" s="48">
        <f t="shared" si="2"/>
        <v>5130.19</v>
      </c>
      <c r="BC49" s="54" t="str">
        <f t="shared" si="3"/>
        <v>INR  Five Thousand One Hundred &amp; Thirty  and Paise Nineteen Only</v>
      </c>
      <c r="IA49" s="20">
        <v>4.09</v>
      </c>
      <c r="IB49" s="20" t="s">
        <v>61</v>
      </c>
      <c r="ID49" s="20">
        <v>19</v>
      </c>
      <c r="IE49" s="21" t="s">
        <v>42</v>
      </c>
      <c r="IF49" s="21"/>
      <c r="IG49" s="21"/>
      <c r="IH49" s="21"/>
      <c r="II49" s="21"/>
    </row>
    <row r="50" spans="1:243" s="20" customFormat="1" ht="18" customHeight="1">
      <c r="A50" s="56">
        <v>4.1</v>
      </c>
      <c r="B50" s="79" t="s">
        <v>109</v>
      </c>
      <c r="C50" s="31"/>
      <c r="D50" s="62"/>
      <c r="E50" s="62"/>
      <c r="F50" s="62"/>
      <c r="G50" s="62"/>
      <c r="H50" s="62"/>
      <c r="I50" s="62"/>
      <c r="J50" s="62"/>
      <c r="K50" s="62"/>
      <c r="L50" s="62"/>
      <c r="M50" s="62"/>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IA50" s="20">
        <v>4.1</v>
      </c>
      <c r="IB50" s="20" t="s">
        <v>109</v>
      </c>
      <c r="IE50" s="21"/>
      <c r="IF50" s="21"/>
      <c r="IG50" s="21"/>
      <c r="IH50" s="21"/>
      <c r="II50" s="21"/>
    </row>
    <row r="51" spans="1:243" s="20" customFormat="1" ht="32.25" customHeight="1">
      <c r="A51" s="56">
        <v>4.11</v>
      </c>
      <c r="B51" s="79" t="s">
        <v>57</v>
      </c>
      <c r="C51" s="31"/>
      <c r="D51" s="80">
        <v>67</v>
      </c>
      <c r="E51" s="81" t="s">
        <v>43</v>
      </c>
      <c r="F51" s="55">
        <v>159.49</v>
      </c>
      <c r="G51" s="41"/>
      <c r="H51" s="35"/>
      <c r="I51" s="36" t="s">
        <v>33</v>
      </c>
      <c r="J51" s="37">
        <f t="shared" si="0"/>
        <v>1</v>
      </c>
      <c r="K51" s="35" t="s">
        <v>34</v>
      </c>
      <c r="L51" s="35" t="s">
        <v>4</v>
      </c>
      <c r="M51" s="38"/>
      <c r="N51" s="46"/>
      <c r="O51" s="46"/>
      <c r="P51" s="47"/>
      <c r="Q51" s="46"/>
      <c r="R51" s="46"/>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9">
        <f t="shared" si="1"/>
        <v>10685.83</v>
      </c>
      <c r="BB51" s="48">
        <f t="shared" si="2"/>
        <v>10685.83</v>
      </c>
      <c r="BC51" s="54" t="str">
        <f t="shared" si="3"/>
        <v>INR  Ten Thousand Six Hundred &amp; Eighty Five  and Paise Eighty Three Only</v>
      </c>
      <c r="IA51" s="20">
        <v>4.11</v>
      </c>
      <c r="IB51" s="20" t="s">
        <v>57</v>
      </c>
      <c r="ID51" s="20">
        <v>67</v>
      </c>
      <c r="IE51" s="21" t="s">
        <v>43</v>
      </c>
      <c r="IF51" s="21"/>
      <c r="IG51" s="21"/>
      <c r="IH51" s="21"/>
      <c r="II51" s="21"/>
    </row>
    <row r="52" spans="1:243" s="20" customFormat="1" ht="42.75">
      <c r="A52" s="56">
        <v>4.12</v>
      </c>
      <c r="B52" s="79" t="s">
        <v>110</v>
      </c>
      <c r="C52" s="31"/>
      <c r="D52" s="80">
        <v>25</v>
      </c>
      <c r="E52" s="81" t="s">
        <v>42</v>
      </c>
      <c r="F52" s="55">
        <v>676.98</v>
      </c>
      <c r="G52" s="41"/>
      <c r="H52" s="35"/>
      <c r="I52" s="36" t="s">
        <v>33</v>
      </c>
      <c r="J52" s="37">
        <f t="shared" si="0"/>
        <v>1</v>
      </c>
      <c r="K52" s="35" t="s">
        <v>34</v>
      </c>
      <c r="L52" s="35" t="s">
        <v>4</v>
      </c>
      <c r="M52" s="38"/>
      <c r="N52" s="46"/>
      <c r="O52" s="46"/>
      <c r="P52" s="47"/>
      <c r="Q52" s="46"/>
      <c r="R52" s="46"/>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9">
        <f t="shared" si="1"/>
        <v>16924.5</v>
      </c>
      <c r="BB52" s="48">
        <f t="shared" si="2"/>
        <v>16924.5</v>
      </c>
      <c r="BC52" s="54" t="str">
        <f t="shared" si="3"/>
        <v>INR  Sixteen Thousand Nine Hundred &amp; Twenty Four  and Paise Fifty Only</v>
      </c>
      <c r="IA52" s="20">
        <v>4.12</v>
      </c>
      <c r="IB52" s="20" t="s">
        <v>110</v>
      </c>
      <c r="ID52" s="20">
        <v>25</v>
      </c>
      <c r="IE52" s="21" t="s">
        <v>42</v>
      </c>
      <c r="IF52" s="21"/>
      <c r="IG52" s="21"/>
      <c r="IH52" s="21"/>
      <c r="II52" s="21"/>
    </row>
    <row r="53" spans="1:243" s="20" customFormat="1" ht="33" customHeight="1">
      <c r="A53" s="56">
        <v>4.13</v>
      </c>
      <c r="B53" s="79" t="s">
        <v>111</v>
      </c>
      <c r="C53" s="31"/>
      <c r="D53" s="80">
        <v>10</v>
      </c>
      <c r="E53" s="81" t="s">
        <v>42</v>
      </c>
      <c r="F53" s="55">
        <v>714.56</v>
      </c>
      <c r="G53" s="41"/>
      <c r="H53" s="35"/>
      <c r="I53" s="36" t="s">
        <v>33</v>
      </c>
      <c r="J53" s="37">
        <f t="shared" si="0"/>
        <v>1</v>
      </c>
      <c r="K53" s="35" t="s">
        <v>34</v>
      </c>
      <c r="L53" s="35" t="s">
        <v>4</v>
      </c>
      <c r="M53" s="38"/>
      <c r="N53" s="46"/>
      <c r="O53" s="46"/>
      <c r="P53" s="47"/>
      <c r="Q53" s="46"/>
      <c r="R53" s="46"/>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9">
        <f t="shared" si="1"/>
        <v>7145.6</v>
      </c>
      <c r="BB53" s="48">
        <f t="shared" si="2"/>
        <v>7145.6</v>
      </c>
      <c r="BC53" s="54" t="str">
        <f t="shared" si="3"/>
        <v>INR  Seven Thousand One Hundred &amp; Forty Five  and Paise Sixty Only</v>
      </c>
      <c r="IA53" s="20">
        <v>4.13</v>
      </c>
      <c r="IB53" s="20" t="s">
        <v>111</v>
      </c>
      <c r="ID53" s="20">
        <v>10</v>
      </c>
      <c r="IE53" s="21" t="s">
        <v>42</v>
      </c>
      <c r="IF53" s="21"/>
      <c r="IG53" s="21"/>
      <c r="IH53" s="21"/>
      <c r="II53" s="21"/>
    </row>
    <row r="54" spans="1:243" s="20" customFormat="1" ht="141.75">
      <c r="A54" s="56">
        <v>4.14</v>
      </c>
      <c r="B54" s="79" t="s">
        <v>112</v>
      </c>
      <c r="C54" s="31"/>
      <c r="D54" s="62"/>
      <c r="E54" s="62"/>
      <c r="F54" s="62"/>
      <c r="G54" s="62"/>
      <c r="H54" s="62"/>
      <c r="I54" s="62"/>
      <c r="J54" s="62"/>
      <c r="K54" s="62"/>
      <c r="L54" s="62"/>
      <c r="M54" s="62"/>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IA54" s="20">
        <v>4.14</v>
      </c>
      <c r="IB54" s="20" t="s">
        <v>112</v>
      </c>
      <c r="IE54" s="21"/>
      <c r="IF54" s="21"/>
      <c r="IG54" s="21"/>
      <c r="IH54" s="21"/>
      <c r="II54" s="21"/>
    </row>
    <row r="55" spans="1:243" s="20" customFormat="1" ht="47.25">
      <c r="A55" s="56">
        <v>4.15</v>
      </c>
      <c r="B55" s="79" t="s">
        <v>113</v>
      </c>
      <c r="C55" s="31"/>
      <c r="D55" s="80">
        <v>195</v>
      </c>
      <c r="E55" s="81" t="s">
        <v>42</v>
      </c>
      <c r="F55" s="55">
        <v>279.92</v>
      </c>
      <c r="G55" s="41"/>
      <c r="H55" s="35"/>
      <c r="I55" s="36" t="s">
        <v>33</v>
      </c>
      <c r="J55" s="37">
        <f t="shared" si="0"/>
        <v>1</v>
      </c>
      <c r="K55" s="35" t="s">
        <v>34</v>
      </c>
      <c r="L55" s="35" t="s">
        <v>4</v>
      </c>
      <c r="M55" s="38"/>
      <c r="N55" s="46"/>
      <c r="O55" s="46"/>
      <c r="P55" s="47"/>
      <c r="Q55" s="46"/>
      <c r="R55" s="46"/>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9">
        <f t="shared" si="1"/>
        <v>54584.4</v>
      </c>
      <c r="BB55" s="48">
        <f t="shared" si="2"/>
        <v>54584.4</v>
      </c>
      <c r="BC55" s="54" t="str">
        <f t="shared" si="3"/>
        <v>INR  Fifty Four Thousand Five Hundred &amp; Eighty Four  and Paise Forty Only</v>
      </c>
      <c r="IA55" s="20">
        <v>4.15</v>
      </c>
      <c r="IB55" s="20" t="s">
        <v>113</v>
      </c>
      <c r="ID55" s="20">
        <v>195</v>
      </c>
      <c r="IE55" s="21" t="s">
        <v>42</v>
      </c>
      <c r="IF55" s="21"/>
      <c r="IG55" s="21"/>
      <c r="IH55" s="21"/>
      <c r="II55" s="21"/>
    </row>
    <row r="56" spans="1:243" s="20" customFormat="1" ht="63">
      <c r="A56" s="56">
        <v>4.16</v>
      </c>
      <c r="B56" s="79" t="s">
        <v>114</v>
      </c>
      <c r="C56" s="31"/>
      <c r="D56" s="62"/>
      <c r="E56" s="62"/>
      <c r="F56" s="62"/>
      <c r="G56" s="62"/>
      <c r="H56" s="62"/>
      <c r="I56" s="62"/>
      <c r="J56" s="62"/>
      <c r="K56" s="62"/>
      <c r="L56" s="62"/>
      <c r="M56" s="62"/>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IA56" s="20">
        <v>4.16</v>
      </c>
      <c r="IB56" s="20" t="s">
        <v>114</v>
      </c>
      <c r="IE56" s="21"/>
      <c r="IF56" s="21"/>
      <c r="IG56" s="21"/>
      <c r="IH56" s="21"/>
      <c r="II56" s="21"/>
    </row>
    <row r="57" spans="1:243" s="20" customFormat="1" ht="42.75">
      <c r="A57" s="56">
        <v>4.17</v>
      </c>
      <c r="B57" s="79" t="s">
        <v>50</v>
      </c>
      <c r="C57" s="31"/>
      <c r="D57" s="80">
        <v>5500</v>
      </c>
      <c r="E57" s="81" t="s">
        <v>54</v>
      </c>
      <c r="F57" s="55">
        <v>78.61</v>
      </c>
      <c r="G57" s="41"/>
      <c r="H57" s="35"/>
      <c r="I57" s="36" t="s">
        <v>33</v>
      </c>
      <c r="J57" s="37">
        <f t="shared" si="0"/>
        <v>1</v>
      </c>
      <c r="K57" s="35" t="s">
        <v>34</v>
      </c>
      <c r="L57" s="35" t="s">
        <v>4</v>
      </c>
      <c r="M57" s="38"/>
      <c r="N57" s="46"/>
      <c r="O57" s="46"/>
      <c r="P57" s="47"/>
      <c r="Q57" s="46"/>
      <c r="R57" s="46"/>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9">
        <f t="shared" si="1"/>
        <v>432355</v>
      </c>
      <c r="BB57" s="48">
        <f t="shared" si="2"/>
        <v>432355</v>
      </c>
      <c r="BC57" s="54" t="str">
        <f t="shared" si="3"/>
        <v>INR  Four Lakh Thirty Two Thousand Three Hundred &amp; Fifty Five  Only</v>
      </c>
      <c r="IA57" s="20">
        <v>4.17</v>
      </c>
      <c r="IB57" s="20" t="s">
        <v>50</v>
      </c>
      <c r="ID57" s="20">
        <v>5500</v>
      </c>
      <c r="IE57" s="21" t="s">
        <v>54</v>
      </c>
      <c r="IF57" s="21"/>
      <c r="IG57" s="21"/>
      <c r="IH57" s="21"/>
      <c r="II57" s="21"/>
    </row>
    <row r="58" spans="1:243" s="20" customFormat="1" ht="78.75">
      <c r="A58" s="56">
        <v>4.18</v>
      </c>
      <c r="B58" s="79" t="s">
        <v>115</v>
      </c>
      <c r="C58" s="31"/>
      <c r="D58" s="62"/>
      <c r="E58" s="62"/>
      <c r="F58" s="62"/>
      <c r="G58" s="62"/>
      <c r="H58" s="62"/>
      <c r="I58" s="62"/>
      <c r="J58" s="62"/>
      <c r="K58" s="62"/>
      <c r="L58" s="62"/>
      <c r="M58" s="62"/>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IA58" s="20">
        <v>4.18</v>
      </c>
      <c r="IB58" s="20" t="s">
        <v>115</v>
      </c>
      <c r="IE58" s="21"/>
      <c r="IF58" s="21"/>
      <c r="IG58" s="21"/>
      <c r="IH58" s="21"/>
      <c r="II58" s="21"/>
    </row>
    <row r="59" spans="1:243" s="20" customFormat="1" ht="31.5">
      <c r="A59" s="56">
        <v>4.19</v>
      </c>
      <c r="B59" s="79" t="s">
        <v>50</v>
      </c>
      <c r="C59" s="31"/>
      <c r="D59" s="80">
        <v>8600</v>
      </c>
      <c r="E59" s="81" t="s">
        <v>54</v>
      </c>
      <c r="F59" s="55">
        <v>78.61</v>
      </c>
      <c r="G59" s="41"/>
      <c r="H59" s="35"/>
      <c r="I59" s="36" t="s">
        <v>33</v>
      </c>
      <c r="J59" s="37">
        <f t="shared" si="0"/>
        <v>1</v>
      </c>
      <c r="K59" s="35" t="s">
        <v>34</v>
      </c>
      <c r="L59" s="35" t="s">
        <v>4</v>
      </c>
      <c r="M59" s="38"/>
      <c r="N59" s="46"/>
      <c r="O59" s="46"/>
      <c r="P59" s="47"/>
      <c r="Q59" s="46"/>
      <c r="R59" s="46"/>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9">
        <f t="shared" si="1"/>
        <v>676046</v>
      </c>
      <c r="BB59" s="48">
        <f t="shared" si="2"/>
        <v>676046</v>
      </c>
      <c r="BC59" s="54" t="str">
        <f t="shared" si="3"/>
        <v>INR  Six Lakh Seventy Six Thousand  &amp;Forty Six  Only</v>
      </c>
      <c r="IA59" s="20">
        <v>4.19</v>
      </c>
      <c r="IB59" s="20" t="s">
        <v>50</v>
      </c>
      <c r="ID59" s="20">
        <v>8600</v>
      </c>
      <c r="IE59" s="21" t="s">
        <v>54</v>
      </c>
      <c r="IF59" s="21"/>
      <c r="IG59" s="21"/>
      <c r="IH59" s="21"/>
      <c r="II59" s="21"/>
    </row>
    <row r="60" spans="1:243" s="20" customFormat="1" ht="47.25">
      <c r="A60" s="56">
        <v>4.2</v>
      </c>
      <c r="B60" s="79" t="s">
        <v>62</v>
      </c>
      <c r="C60" s="31"/>
      <c r="D60" s="80">
        <v>100</v>
      </c>
      <c r="E60" s="81" t="s">
        <v>43</v>
      </c>
      <c r="F60" s="55">
        <v>56.73</v>
      </c>
      <c r="G60" s="41"/>
      <c r="H60" s="35"/>
      <c r="I60" s="36" t="s">
        <v>33</v>
      </c>
      <c r="J60" s="37">
        <f t="shared" si="0"/>
        <v>1</v>
      </c>
      <c r="K60" s="35" t="s">
        <v>34</v>
      </c>
      <c r="L60" s="35" t="s">
        <v>4</v>
      </c>
      <c r="M60" s="38"/>
      <c r="N60" s="46"/>
      <c r="O60" s="46"/>
      <c r="P60" s="47"/>
      <c r="Q60" s="46"/>
      <c r="R60" s="46"/>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9">
        <f t="shared" si="1"/>
        <v>5673</v>
      </c>
      <c r="BB60" s="48">
        <f t="shared" si="2"/>
        <v>5673</v>
      </c>
      <c r="BC60" s="54" t="str">
        <f t="shared" si="3"/>
        <v>INR  Five Thousand Six Hundred &amp; Seventy Three  Only</v>
      </c>
      <c r="IA60" s="20">
        <v>4.2</v>
      </c>
      <c r="IB60" s="20" t="s">
        <v>62</v>
      </c>
      <c r="ID60" s="20">
        <v>100</v>
      </c>
      <c r="IE60" s="21" t="s">
        <v>43</v>
      </c>
      <c r="IF60" s="21"/>
      <c r="IG60" s="21"/>
      <c r="IH60" s="21"/>
      <c r="II60" s="21"/>
    </row>
    <row r="61" spans="1:243" s="20" customFormat="1" ht="409.5">
      <c r="A61" s="56">
        <v>4.21</v>
      </c>
      <c r="B61" s="79" t="s">
        <v>116</v>
      </c>
      <c r="C61" s="31"/>
      <c r="D61" s="62"/>
      <c r="E61" s="62"/>
      <c r="F61" s="62"/>
      <c r="G61" s="62"/>
      <c r="H61" s="62"/>
      <c r="I61" s="62"/>
      <c r="J61" s="62"/>
      <c r="K61" s="62"/>
      <c r="L61" s="62"/>
      <c r="M61" s="62"/>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IA61" s="20">
        <v>4.21</v>
      </c>
      <c r="IB61" s="83" t="s">
        <v>116</v>
      </c>
      <c r="IE61" s="21"/>
      <c r="IF61" s="21"/>
      <c r="IG61" s="21"/>
      <c r="IH61" s="21"/>
      <c r="II61" s="21"/>
    </row>
    <row r="62" spans="1:243" s="20" customFormat="1" ht="15.75">
      <c r="A62" s="56">
        <v>4.22</v>
      </c>
      <c r="B62" s="79" t="s">
        <v>117</v>
      </c>
      <c r="C62" s="31"/>
      <c r="D62" s="62"/>
      <c r="E62" s="62"/>
      <c r="F62" s="62"/>
      <c r="G62" s="62"/>
      <c r="H62" s="62"/>
      <c r="I62" s="62"/>
      <c r="J62" s="62"/>
      <c r="K62" s="62"/>
      <c r="L62" s="62"/>
      <c r="M62" s="62"/>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IA62" s="20">
        <v>4.22</v>
      </c>
      <c r="IB62" s="20" t="s">
        <v>117</v>
      </c>
      <c r="IE62" s="21"/>
      <c r="IF62" s="21"/>
      <c r="IG62" s="21"/>
      <c r="IH62" s="21"/>
      <c r="II62" s="21"/>
    </row>
    <row r="63" spans="1:243" s="20" customFormat="1" ht="47.25">
      <c r="A63" s="56">
        <v>4.23</v>
      </c>
      <c r="B63" s="79" t="s">
        <v>118</v>
      </c>
      <c r="C63" s="31"/>
      <c r="D63" s="80">
        <v>55</v>
      </c>
      <c r="E63" s="81" t="s">
        <v>45</v>
      </c>
      <c r="F63" s="55">
        <v>7012.1</v>
      </c>
      <c r="G63" s="41"/>
      <c r="H63" s="35"/>
      <c r="I63" s="36" t="s">
        <v>33</v>
      </c>
      <c r="J63" s="37">
        <f t="shared" si="0"/>
        <v>1</v>
      </c>
      <c r="K63" s="35" t="s">
        <v>34</v>
      </c>
      <c r="L63" s="35" t="s">
        <v>4</v>
      </c>
      <c r="M63" s="38"/>
      <c r="N63" s="46"/>
      <c r="O63" s="46"/>
      <c r="P63" s="47"/>
      <c r="Q63" s="46"/>
      <c r="R63" s="46"/>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9">
        <f t="shared" si="1"/>
        <v>385665.5</v>
      </c>
      <c r="BB63" s="48">
        <f t="shared" si="2"/>
        <v>385665.5</v>
      </c>
      <c r="BC63" s="54" t="str">
        <f t="shared" si="3"/>
        <v>INR  Three Lakh Eighty Five Thousand Six Hundred &amp; Sixty Five  and Paise Fifty Only</v>
      </c>
      <c r="IA63" s="20">
        <v>4.23</v>
      </c>
      <c r="IB63" s="20" t="s">
        <v>118</v>
      </c>
      <c r="ID63" s="20">
        <v>55</v>
      </c>
      <c r="IE63" s="21" t="s">
        <v>45</v>
      </c>
      <c r="IF63" s="21"/>
      <c r="IG63" s="21"/>
      <c r="IH63" s="21"/>
      <c r="II63" s="21"/>
    </row>
    <row r="64" spans="1:243" s="20" customFormat="1" ht="31.5">
      <c r="A64" s="56">
        <v>4.24</v>
      </c>
      <c r="B64" s="79" t="s">
        <v>119</v>
      </c>
      <c r="C64" s="31"/>
      <c r="D64" s="62"/>
      <c r="E64" s="62"/>
      <c r="F64" s="62"/>
      <c r="G64" s="62"/>
      <c r="H64" s="62"/>
      <c r="I64" s="62"/>
      <c r="J64" s="62"/>
      <c r="K64" s="62"/>
      <c r="L64" s="62"/>
      <c r="M64" s="62"/>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IA64" s="20">
        <v>4.24</v>
      </c>
      <c r="IB64" s="20" t="s">
        <v>119</v>
      </c>
      <c r="IE64" s="21"/>
      <c r="IF64" s="21"/>
      <c r="IG64" s="21"/>
      <c r="IH64" s="21"/>
      <c r="II64" s="21"/>
    </row>
    <row r="65" spans="1:243" s="20" customFormat="1" ht="47.25">
      <c r="A65" s="56">
        <v>4.25</v>
      </c>
      <c r="B65" s="79" t="s">
        <v>118</v>
      </c>
      <c r="C65" s="31"/>
      <c r="D65" s="80">
        <v>87</v>
      </c>
      <c r="E65" s="81" t="s">
        <v>45</v>
      </c>
      <c r="F65" s="55">
        <v>8838.36</v>
      </c>
      <c r="G65" s="41"/>
      <c r="H65" s="35"/>
      <c r="I65" s="36" t="s">
        <v>33</v>
      </c>
      <c r="J65" s="37">
        <f t="shared" si="0"/>
        <v>1</v>
      </c>
      <c r="K65" s="35" t="s">
        <v>34</v>
      </c>
      <c r="L65" s="35" t="s">
        <v>4</v>
      </c>
      <c r="M65" s="38"/>
      <c r="N65" s="46"/>
      <c r="O65" s="46"/>
      <c r="P65" s="47"/>
      <c r="Q65" s="46"/>
      <c r="R65" s="46"/>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9">
        <f t="shared" si="1"/>
        <v>768937.32</v>
      </c>
      <c r="BB65" s="48">
        <f t="shared" si="2"/>
        <v>768937.32</v>
      </c>
      <c r="BC65" s="54" t="str">
        <f t="shared" si="3"/>
        <v>INR  Seven Lakh Sixty Eight Thousand Nine Hundred &amp; Thirty Seven  and Paise Thirty Two Only</v>
      </c>
      <c r="IA65" s="20">
        <v>4.25</v>
      </c>
      <c r="IB65" s="20" t="s">
        <v>118</v>
      </c>
      <c r="ID65" s="20">
        <v>87</v>
      </c>
      <c r="IE65" s="21" t="s">
        <v>45</v>
      </c>
      <c r="IF65" s="21"/>
      <c r="IG65" s="21"/>
      <c r="IH65" s="21"/>
      <c r="II65" s="21"/>
    </row>
    <row r="66" spans="1:243" s="20" customFormat="1" ht="47.25">
      <c r="A66" s="56">
        <v>4.26</v>
      </c>
      <c r="B66" s="79" t="s">
        <v>120</v>
      </c>
      <c r="C66" s="31"/>
      <c r="D66" s="80">
        <v>20</v>
      </c>
      <c r="E66" s="81" t="s">
        <v>328</v>
      </c>
      <c r="F66" s="55">
        <v>603.64</v>
      </c>
      <c r="G66" s="41"/>
      <c r="H66" s="35"/>
      <c r="I66" s="36" t="s">
        <v>33</v>
      </c>
      <c r="J66" s="37">
        <f t="shared" si="0"/>
        <v>1</v>
      </c>
      <c r="K66" s="35" t="s">
        <v>34</v>
      </c>
      <c r="L66" s="35" t="s">
        <v>4</v>
      </c>
      <c r="M66" s="38"/>
      <c r="N66" s="46"/>
      <c r="O66" s="46"/>
      <c r="P66" s="47"/>
      <c r="Q66" s="46"/>
      <c r="R66" s="46"/>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9">
        <f t="shared" si="1"/>
        <v>12072.8</v>
      </c>
      <c r="BB66" s="48">
        <f t="shared" si="2"/>
        <v>12072.8</v>
      </c>
      <c r="BC66" s="54" t="str">
        <f t="shared" si="3"/>
        <v>INR  Twelve Thousand  &amp;Seventy Two  and Paise Eighty Only</v>
      </c>
      <c r="IA66" s="20">
        <v>4.26</v>
      </c>
      <c r="IB66" s="20" t="s">
        <v>120</v>
      </c>
      <c r="ID66" s="20">
        <v>20</v>
      </c>
      <c r="IE66" s="21" t="s">
        <v>328</v>
      </c>
      <c r="IF66" s="21"/>
      <c r="IG66" s="21"/>
      <c r="IH66" s="21"/>
      <c r="II66" s="21"/>
    </row>
    <row r="67" spans="1:243" s="20" customFormat="1" ht="15.75">
      <c r="A67" s="56">
        <v>5</v>
      </c>
      <c r="B67" s="79" t="s">
        <v>121</v>
      </c>
      <c r="C67" s="31"/>
      <c r="D67" s="62"/>
      <c r="E67" s="62"/>
      <c r="F67" s="62"/>
      <c r="G67" s="62"/>
      <c r="H67" s="62"/>
      <c r="I67" s="62"/>
      <c r="J67" s="62"/>
      <c r="K67" s="62"/>
      <c r="L67" s="62"/>
      <c r="M67" s="62"/>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IA67" s="20">
        <v>5</v>
      </c>
      <c r="IB67" s="20" t="s">
        <v>121</v>
      </c>
      <c r="IE67" s="21"/>
      <c r="IF67" s="21"/>
      <c r="IG67" s="21"/>
      <c r="IH67" s="21"/>
      <c r="II67" s="21"/>
    </row>
    <row r="68" spans="1:243" s="20" customFormat="1" ht="63">
      <c r="A68" s="56">
        <v>5.01</v>
      </c>
      <c r="B68" s="79" t="s">
        <v>122</v>
      </c>
      <c r="C68" s="31"/>
      <c r="D68" s="62"/>
      <c r="E68" s="62"/>
      <c r="F68" s="62"/>
      <c r="G68" s="62"/>
      <c r="H68" s="62"/>
      <c r="I68" s="62"/>
      <c r="J68" s="62"/>
      <c r="K68" s="62"/>
      <c r="L68" s="62"/>
      <c r="M68" s="62"/>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IA68" s="20">
        <v>5.01</v>
      </c>
      <c r="IB68" s="20" t="s">
        <v>122</v>
      </c>
      <c r="IE68" s="21"/>
      <c r="IF68" s="21"/>
      <c r="IG68" s="21"/>
      <c r="IH68" s="21"/>
      <c r="II68" s="21"/>
    </row>
    <row r="69" spans="1:243" s="20" customFormat="1" ht="42.75">
      <c r="A69" s="56">
        <v>5.02</v>
      </c>
      <c r="B69" s="79" t="s">
        <v>58</v>
      </c>
      <c r="C69" s="31"/>
      <c r="D69" s="80">
        <v>25</v>
      </c>
      <c r="E69" s="81" t="s">
        <v>45</v>
      </c>
      <c r="F69" s="55">
        <v>5838.01</v>
      </c>
      <c r="G69" s="41"/>
      <c r="H69" s="35"/>
      <c r="I69" s="36" t="s">
        <v>33</v>
      </c>
      <c r="J69" s="37">
        <f>IF(I69="Less(-)",-1,1)</f>
        <v>1</v>
      </c>
      <c r="K69" s="35" t="s">
        <v>34</v>
      </c>
      <c r="L69" s="35" t="s">
        <v>4</v>
      </c>
      <c r="M69" s="38"/>
      <c r="N69" s="46"/>
      <c r="O69" s="46"/>
      <c r="P69" s="47"/>
      <c r="Q69" s="46"/>
      <c r="R69" s="46"/>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9">
        <f>total_amount_ba($B$2,$D$2,D69,F69,J69,K69,M69)</f>
        <v>145950.25</v>
      </c>
      <c r="BB69" s="48">
        <f>BA69+SUM(N69:AZ69)</f>
        <v>145950.25</v>
      </c>
      <c r="BC69" s="54" t="str">
        <f>SpellNumber(L69,BB69)</f>
        <v>INR  One Lakh Forty Five Thousand Nine Hundred &amp; Fifty  and Paise Twenty Five Only</v>
      </c>
      <c r="IA69" s="20">
        <v>5.02</v>
      </c>
      <c r="IB69" s="20" t="s">
        <v>58</v>
      </c>
      <c r="ID69" s="20">
        <v>25</v>
      </c>
      <c r="IE69" s="21" t="s">
        <v>45</v>
      </c>
      <c r="IF69" s="21"/>
      <c r="IG69" s="21"/>
      <c r="IH69" s="21"/>
      <c r="II69" s="21"/>
    </row>
    <row r="70" spans="1:243" s="20" customFormat="1" ht="78.75">
      <c r="A70" s="56">
        <v>5.03</v>
      </c>
      <c r="B70" s="79" t="s">
        <v>123</v>
      </c>
      <c r="C70" s="31"/>
      <c r="D70" s="62"/>
      <c r="E70" s="62"/>
      <c r="F70" s="62"/>
      <c r="G70" s="62"/>
      <c r="H70" s="62"/>
      <c r="I70" s="62"/>
      <c r="J70" s="62"/>
      <c r="K70" s="62"/>
      <c r="L70" s="62"/>
      <c r="M70" s="62"/>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IA70" s="20">
        <v>5.03</v>
      </c>
      <c r="IB70" s="20" t="s">
        <v>123</v>
      </c>
      <c r="IE70" s="21"/>
      <c r="IF70" s="21"/>
      <c r="IG70" s="21"/>
      <c r="IH70" s="21"/>
      <c r="II70" s="21"/>
    </row>
    <row r="71" spans="1:243" s="20" customFormat="1" ht="42.75">
      <c r="A71" s="56">
        <v>5.04</v>
      </c>
      <c r="B71" s="79" t="s">
        <v>58</v>
      </c>
      <c r="C71" s="31"/>
      <c r="D71" s="80">
        <v>146</v>
      </c>
      <c r="E71" s="81" t="s">
        <v>45</v>
      </c>
      <c r="F71" s="55">
        <v>7267.3</v>
      </c>
      <c r="G71" s="41"/>
      <c r="H71" s="35"/>
      <c r="I71" s="36" t="s">
        <v>33</v>
      </c>
      <c r="J71" s="37">
        <f t="shared" si="0"/>
        <v>1</v>
      </c>
      <c r="K71" s="35" t="s">
        <v>34</v>
      </c>
      <c r="L71" s="35" t="s">
        <v>4</v>
      </c>
      <c r="M71" s="38"/>
      <c r="N71" s="46"/>
      <c r="O71" s="46"/>
      <c r="P71" s="47"/>
      <c r="Q71" s="46"/>
      <c r="R71" s="46"/>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9">
        <f t="shared" si="1"/>
        <v>1061025.8</v>
      </c>
      <c r="BB71" s="48">
        <f t="shared" si="2"/>
        <v>1061025.8</v>
      </c>
      <c r="BC71" s="54" t="str">
        <f t="shared" si="3"/>
        <v>INR  Ten Lakh Sixty One Thousand  &amp;Twenty Five  and Paise Eighty Only</v>
      </c>
      <c r="IA71" s="20">
        <v>5.04</v>
      </c>
      <c r="IB71" s="20" t="s">
        <v>58</v>
      </c>
      <c r="ID71" s="20">
        <v>146</v>
      </c>
      <c r="IE71" s="21" t="s">
        <v>45</v>
      </c>
      <c r="IF71" s="21"/>
      <c r="IG71" s="21"/>
      <c r="IH71" s="21"/>
      <c r="II71" s="21"/>
    </row>
    <row r="72" spans="1:243" s="20" customFormat="1" ht="78.75">
      <c r="A72" s="56">
        <v>5.05</v>
      </c>
      <c r="B72" s="79" t="s">
        <v>124</v>
      </c>
      <c r="C72" s="31"/>
      <c r="D72" s="62"/>
      <c r="E72" s="62"/>
      <c r="F72" s="62"/>
      <c r="G72" s="62"/>
      <c r="H72" s="62"/>
      <c r="I72" s="62"/>
      <c r="J72" s="62"/>
      <c r="K72" s="62"/>
      <c r="L72" s="62"/>
      <c r="M72" s="62"/>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IA72" s="20">
        <v>5.05</v>
      </c>
      <c r="IB72" s="20" t="s">
        <v>124</v>
      </c>
      <c r="IE72" s="21"/>
      <c r="IF72" s="21"/>
      <c r="IG72" s="21"/>
      <c r="IH72" s="21"/>
      <c r="II72" s="21"/>
    </row>
    <row r="73" spans="1:243" s="20" customFormat="1" ht="42.75">
      <c r="A73" s="56">
        <v>5.06</v>
      </c>
      <c r="B73" s="79" t="s">
        <v>51</v>
      </c>
      <c r="C73" s="31"/>
      <c r="D73" s="80">
        <v>210</v>
      </c>
      <c r="E73" s="81" t="s">
        <v>42</v>
      </c>
      <c r="F73" s="55">
        <v>892.63</v>
      </c>
      <c r="G73" s="41"/>
      <c r="H73" s="35"/>
      <c r="I73" s="36" t="s">
        <v>33</v>
      </c>
      <c r="J73" s="37">
        <f t="shared" si="0"/>
        <v>1</v>
      </c>
      <c r="K73" s="35" t="s">
        <v>34</v>
      </c>
      <c r="L73" s="35" t="s">
        <v>4</v>
      </c>
      <c r="M73" s="38"/>
      <c r="N73" s="46"/>
      <c r="O73" s="46"/>
      <c r="P73" s="47"/>
      <c r="Q73" s="46"/>
      <c r="R73" s="46"/>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9">
        <f t="shared" si="1"/>
        <v>187452.3</v>
      </c>
      <c r="BB73" s="48">
        <f t="shared" si="2"/>
        <v>187452.3</v>
      </c>
      <c r="BC73" s="54" t="str">
        <f t="shared" si="3"/>
        <v>INR  One Lakh Eighty Seven Thousand Four Hundred &amp; Fifty Two  and Paise Thirty Only</v>
      </c>
      <c r="IA73" s="20">
        <v>5.06</v>
      </c>
      <c r="IB73" s="20" t="s">
        <v>51</v>
      </c>
      <c r="ID73" s="20">
        <v>210</v>
      </c>
      <c r="IE73" s="21" t="s">
        <v>42</v>
      </c>
      <c r="IF73" s="21"/>
      <c r="IG73" s="21"/>
      <c r="IH73" s="21"/>
      <c r="II73" s="21"/>
    </row>
    <row r="74" spans="1:243" s="20" customFormat="1" ht="15.75">
      <c r="A74" s="56">
        <v>6</v>
      </c>
      <c r="B74" s="79" t="s">
        <v>125</v>
      </c>
      <c r="C74" s="31"/>
      <c r="D74" s="62"/>
      <c r="E74" s="62"/>
      <c r="F74" s="62"/>
      <c r="G74" s="62"/>
      <c r="H74" s="62"/>
      <c r="I74" s="62"/>
      <c r="J74" s="62"/>
      <c r="K74" s="62"/>
      <c r="L74" s="62"/>
      <c r="M74" s="62"/>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IA74" s="20">
        <v>6</v>
      </c>
      <c r="IB74" s="20" t="s">
        <v>125</v>
      </c>
      <c r="IE74" s="21"/>
      <c r="IF74" s="21"/>
      <c r="IG74" s="21"/>
      <c r="IH74" s="21"/>
      <c r="II74" s="21"/>
    </row>
    <row r="75" spans="1:243" s="20" customFormat="1" ht="236.25">
      <c r="A75" s="56">
        <v>6.01</v>
      </c>
      <c r="B75" s="79" t="s">
        <v>126</v>
      </c>
      <c r="C75" s="31"/>
      <c r="D75" s="62"/>
      <c r="E75" s="62"/>
      <c r="F75" s="62"/>
      <c r="G75" s="62"/>
      <c r="H75" s="62"/>
      <c r="I75" s="62"/>
      <c r="J75" s="62"/>
      <c r="K75" s="62"/>
      <c r="L75" s="62"/>
      <c r="M75" s="62"/>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IA75" s="20">
        <v>6.01</v>
      </c>
      <c r="IB75" s="20" t="s">
        <v>126</v>
      </c>
      <c r="IE75" s="21"/>
      <c r="IF75" s="21"/>
      <c r="IG75" s="21"/>
      <c r="IH75" s="21"/>
      <c r="II75" s="21"/>
    </row>
    <row r="76" spans="1:243" s="20" customFormat="1" ht="31.5">
      <c r="A76" s="56">
        <v>6.02</v>
      </c>
      <c r="B76" s="79" t="s">
        <v>127</v>
      </c>
      <c r="C76" s="31"/>
      <c r="D76" s="62"/>
      <c r="E76" s="62"/>
      <c r="F76" s="62"/>
      <c r="G76" s="62"/>
      <c r="H76" s="62"/>
      <c r="I76" s="62"/>
      <c r="J76" s="62"/>
      <c r="K76" s="62"/>
      <c r="L76" s="62"/>
      <c r="M76" s="62"/>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IA76" s="20">
        <v>6.02</v>
      </c>
      <c r="IB76" s="20" t="s">
        <v>127</v>
      </c>
      <c r="IE76" s="21"/>
      <c r="IF76" s="21"/>
      <c r="IG76" s="21"/>
      <c r="IH76" s="21"/>
      <c r="II76" s="21"/>
    </row>
    <row r="77" spans="1:243" s="20" customFormat="1" ht="28.5">
      <c r="A77" s="56">
        <v>6.03</v>
      </c>
      <c r="B77" s="79" t="s">
        <v>128</v>
      </c>
      <c r="C77" s="31"/>
      <c r="D77" s="80">
        <v>25</v>
      </c>
      <c r="E77" s="81" t="s">
        <v>42</v>
      </c>
      <c r="F77" s="55">
        <v>3880.18</v>
      </c>
      <c r="G77" s="41"/>
      <c r="H77" s="35"/>
      <c r="I77" s="36" t="s">
        <v>33</v>
      </c>
      <c r="J77" s="37">
        <f t="shared" si="0"/>
        <v>1</v>
      </c>
      <c r="K77" s="35" t="s">
        <v>34</v>
      </c>
      <c r="L77" s="35" t="s">
        <v>4</v>
      </c>
      <c r="M77" s="38"/>
      <c r="N77" s="46"/>
      <c r="O77" s="46"/>
      <c r="P77" s="47"/>
      <c r="Q77" s="46"/>
      <c r="R77" s="46"/>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9">
        <f t="shared" si="1"/>
        <v>97004.5</v>
      </c>
      <c r="BB77" s="48">
        <f t="shared" si="2"/>
        <v>97004.5</v>
      </c>
      <c r="BC77" s="54" t="str">
        <f t="shared" si="3"/>
        <v>INR  Ninety Seven Thousand  &amp;Four  and Paise Fifty Only</v>
      </c>
      <c r="IA77" s="20">
        <v>6.03</v>
      </c>
      <c r="IB77" s="20" t="s">
        <v>128</v>
      </c>
      <c r="ID77" s="20">
        <v>25</v>
      </c>
      <c r="IE77" s="21" t="s">
        <v>42</v>
      </c>
      <c r="IF77" s="21"/>
      <c r="IG77" s="21"/>
      <c r="IH77" s="21"/>
      <c r="II77" s="21"/>
    </row>
    <row r="78" spans="1:243" s="20" customFormat="1" ht="94.5">
      <c r="A78" s="56">
        <v>6.04</v>
      </c>
      <c r="B78" s="79" t="s">
        <v>129</v>
      </c>
      <c r="C78" s="31"/>
      <c r="D78" s="62"/>
      <c r="E78" s="62"/>
      <c r="F78" s="62"/>
      <c r="G78" s="62"/>
      <c r="H78" s="62"/>
      <c r="I78" s="62"/>
      <c r="J78" s="62"/>
      <c r="K78" s="62"/>
      <c r="L78" s="62"/>
      <c r="M78" s="62"/>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IA78" s="20">
        <v>6.04</v>
      </c>
      <c r="IB78" s="20" t="s">
        <v>129</v>
      </c>
      <c r="IE78" s="21"/>
      <c r="IF78" s="21"/>
      <c r="IG78" s="21"/>
      <c r="IH78" s="21"/>
      <c r="II78" s="21"/>
    </row>
    <row r="79" spans="1:243" s="20" customFormat="1" ht="28.5">
      <c r="A79" s="56">
        <v>6.05</v>
      </c>
      <c r="B79" s="79" t="s">
        <v>130</v>
      </c>
      <c r="C79" s="31"/>
      <c r="D79" s="80">
        <v>30</v>
      </c>
      <c r="E79" s="81" t="s">
        <v>43</v>
      </c>
      <c r="F79" s="55">
        <v>367.25</v>
      </c>
      <c r="G79" s="41"/>
      <c r="H79" s="35"/>
      <c r="I79" s="36" t="s">
        <v>33</v>
      </c>
      <c r="J79" s="37">
        <f t="shared" si="0"/>
        <v>1</v>
      </c>
      <c r="K79" s="35" t="s">
        <v>34</v>
      </c>
      <c r="L79" s="35" t="s">
        <v>4</v>
      </c>
      <c r="M79" s="38"/>
      <c r="N79" s="46"/>
      <c r="O79" s="46"/>
      <c r="P79" s="47"/>
      <c r="Q79" s="46"/>
      <c r="R79" s="46"/>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9">
        <f t="shared" si="1"/>
        <v>11017.5</v>
      </c>
      <c r="BB79" s="48">
        <f t="shared" si="2"/>
        <v>11017.5</v>
      </c>
      <c r="BC79" s="54" t="str">
        <f t="shared" si="3"/>
        <v>INR  Eleven Thousand  &amp;Seventeen  and Paise Fifty Only</v>
      </c>
      <c r="IA79" s="20">
        <v>6.05</v>
      </c>
      <c r="IB79" s="20" t="s">
        <v>130</v>
      </c>
      <c r="ID79" s="20">
        <v>30</v>
      </c>
      <c r="IE79" s="21" t="s">
        <v>43</v>
      </c>
      <c r="IF79" s="21"/>
      <c r="IG79" s="21"/>
      <c r="IH79" s="21"/>
      <c r="II79" s="21"/>
    </row>
    <row r="80" spans="1:243" s="20" customFormat="1" ht="141.75">
      <c r="A80" s="56">
        <v>6.06</v>
      </c>
      <c r="B80" s="79" t="s">
        <v>131</v>
      </c>
      <c r="C80" s="31"/>
      <c r="D80" s="80">
        <v>1</v>
      </c>
      <c r="E80" s="81" t="s">
        <v>46</v>
      </c>
      <c r="F80" s="55">
        <v>708.59</v>
      </c>
      <c r="G80" s="41"/>
      <c r="H80" s="35"/>
      <c r="I80" s="36" t="s">
        <v>33</v>
      </c>
      <c r="J80" s="37">
        <f t="shared" si="0"/>
        <v>1</v>
      </c>
      <c r="K80" s="35" t="s">
        <v>34</v>
      </c>
      <c r="L80" s="35" t="s">
        <v>4</v>
      </c>
      <c r="M80" s="38"/>
      <c r="N80" s="46"/>
      <c r="O80" s="46"/>
      <c r="P80" s="47"/>
      <c r="Q80" s="46"/>
      <c r="R80" s="46"/>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9">
        <f t="shared" si="1"/>
        <v>708.59</v>
      </c>
      <c r="BB80" s="48">
        <f t="shared" si="2"/>
        <v>708.59</v>
      </c>
      <c r="BC80" s="54" t="str">
        <f t="shared" si="3"/>
        <v>INR  Seven Hundred &amp; Eight  and Paise Fifty Nine Only</v>
      </c>
      <c r="IA80" s="20">
        <v>6.06</v>
      </c>
      <c r="IB80" s="20" t="s">
        <v>131</v>
      </c>
      <c r="ID80" s="20">
        <v>1</v>
      </c>
      <c r="IE80" s="21" t="s">
        <v>46</v>
      </c>
      <c r="IF80" s="21"/>
      <c r="IG80" s="21"/>
      <c r="IH80" s="21"/>
      <c r="II80" s="21"/>
    </row>
    <row r="81" spans="1:243" s="20" customFormat="1" ht="236.25">
      <c r="A81" s="56">
        <v>6.07</v>
      </c>
      <c r="B81" s="79" t="s">
        <v>63</v>
      </c>
      <c r="C81" s="31"/>
      <c r="D81" s="80">
        <v>25</v>
      </c>
      <c r="E81" s="81" t="s">
        <v>42</v>
      </c>
      <c r="F81" s="55">
        <v>932.44</v>
      </c>
      <c r="G81" s="41"/>
      <c r="H81" s="35"/>
      <c r="I81" s="36" t="s">
        <v>33</v>
      </c>
      <c r="J81" s="37">
        <f t="shared" si="0"/>
        <v>1</v>
      </c>
      <c r="K81" s="35" t="s">
        <v>34</v>
      </c>
      <c r="L81" s="35" t="s">
        <v>4</v>
      </c>
      <c r="M81" s="38"/>
      <c r="N81" s="46"/>
      <c r="O81" s="46"/>
      <c r="P81" s="47"/>
      <c r="Q81" s="46"/>
      <c r="R81" s="46"/>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9">
        <f t="shared" si="1"/>
        <v>23311</v>
      </c>
      <c r="BB81" s="48">
        <f t="shared" si="2"/>
        <v>23311</v>
      </c>
      <c r="BC81" s="54" t="str">
        <f t="shared" si="3"/>
        <v>INR  Twenty Three Thousand Three Hundred &amp; Eleven  Only</v>
      </c>
      <c r="IA81" s="20">
        <v>6.07</v>
      </c>
      <c r="IB81" s="20" t="s">
        <v>63</v>
      </c>
      <c r="ID81" s="20">
        <v>25</v>
      </c>
      <c r="IE81" s="21" t="s">
        <v>42</v>
      </c>
      <c r="IF81" s="21"/>
      <c r="IG81" s="21"/>
      <c r="IH81" s="21"/>
      <c r="II81" s="21"/>
    </row>
    <row r="82" spans="1:243" s="20" customFormat="1" ht="15.75">
      <c r="A82" s="56">
        <v>7</v>
      </c>
      <c r="B82" s="79" t="s">
        <v>132</v>
      </c>
      <c r="C82" s="31"/>
      <c r="D82" s="62"/>
      <c r="E82" s="62"/>
      <c r="F82" s="62"/>
      <c r="G82" s="62"/>
      <c r="H82" s="62"/>
      <c r="I82" s="62"/>
      <c r="J82" s="62"/>
      <c r="K82" s="62"/>
      <c r="L82" s="62"/>
      <c r="M82" s="62"/>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IA82" s="20">
        <v>7</v>
      </c>
      <c r="IB82" s="20" t="s">
        <v>132</v>
      </c>
      <c r="IE82" s="21"/>
      <c r="IF82" s="21"/>
      <c r="IG82" s="21"/>
      <c r="IH82" s="21"/>
      <c r="II82" s="21"/>
    </row>
    <row r="83" spans="1:243" s="20" customFormat="1" ht="141.75">
      <c r="A83" s="56">
        <v>7.01</v>
      </c>
      <c r="B83" s="79" t="s">
        <v>133</v>
      </c>
      <c r="C83" s="31"/>
      <c r="D83" s="62"/>
      <c r="E83" s="62"/>
      <c r="F83" s="62"/>
      <c r="G83" s="62"/>
      <c r="H83" s="62"/>
      <c r="I83" s="62"/>
      <c r="J83" s="62"/>
      <c r="K83" s="62"/>
      <c r="L83" s="62"/>
      <c r="M83" s="62"/>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IA83" s="20">
        <v>7.01</v>
      </c>
      <c r="IB83" s="20" t="s">
        <v>133</v>
      </c>
      <c r="IE83" s="21"/>
      <c r="IF83" s="21"/>
      <c r="IG83" s="21"/>
      <c r="IH83" s="21"/>
      <c r="II83" s="21"/>
    </row>
    <row r="84" spans="1:243" s="20" customFormat="1" ht="47.25">
      <c r="A84" s="56">
        <v>7.02</v>
      </c>
      <c r="B84" s="79" t="s">
        <v>134</v>
      </c>
      <c r="C84" s="31"/>
      <c r="D84" s="80">
        <v>10</v>
      </c>
      <c r="E84" s="81" t="s">
        <v>42</v>
      </c>
      <c r="F84" s="55">
        <v>1767.43</v>
      </c>
      <c r="G84" s="41"/>
      <c r="H84" s="35"/>
      <c r="I84" s="36" t="s">
        <v>33</v>
      </c>
      <c r="J84" s="37">
        <f>IF(I84="Less(-)",-1,1)</f>
        <v>1</v>
      </c>
      <c r="K84" s="35" t="s">
        <v>34</v>
      </c>
      <c r="L84" s="35" t="s">
        <v>4</v>
      </c>
      <c r="M84" s="38"/>
      <c r="N84" s="46"/>
      <c r="O84" s="46"/>
      <c r="P84" s="47"/>
      <c r="Q84" s="46"/>
      <c r="R84" s="46"/>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9">
        <f>total_amount_ba($B$2,$D$2,D84,F84,J84,K84,M84)</f>
        <v>17674.3</v>
      </c>
      <c r="BB84" s="48">
        <f>BA84+SUM(N84:AZ84)</f>
        <v>17674.3</v>
      </c>
      <c r="BC84" s="54" t="str">
        <f>SpellNumber(L84,BB84)</f>
        <v>INR  Seventeen Thousand Six Hundred &amp; Seventy Four  and Paise Thirty Only</v>
      </c>
      <c r="IA84" s="20">
        <v>7.02</v>
      </c>
      <c r="IB84" s="20" t="s">
        <v>134</v>
      </c>
      <c r="ID84" s="20">
        <v>10</v>
      </c>
      <c r="IE84" s="21" t="s">
        <v>42</v>
      </c>
      <c r="IF84" s="21"/>
      <c r="IG84" s="21"/>
      <c r="IH84" s="21"/>
      <c r="II84" s="21"/>
    </row>
    <row r="85" spans="1:243" s="20" customFormat="1" ht="78.75">
      <c r="A85" s="56">
        <v>7.03</v>
      </c>
      <c r="B85" s="79" t="s">
        <v>135</v>
      </c>
      <c r="C85" s="31"/>
      <c r="D85" s="80">
        <v>10</v>
      </c>
      <c r="E85" s="81" t="s">
        <v>42</v>
      </c>
      <c r="F85" s="55">
        <v>351.95</v>
      </c>
      <c r="G85" s="41"/>
      <c r="H85" s="35"/>
      <c r="I85" s="36" t="s">
        <v>33</v>
      </c>
      <c r="J85" s="37">
        <f>IF(I85="Less(-)",-1,1)</f>
        <v>1</v>
      </c>
      <c r="K85" s="35" t="s">
        <v>34</v>
      </c>
      <c r="L85" s="35" t="s">
        <v>4</v>
      </c>
      <c r="M85" s="38"/>
      <c r="N85" s="46"/>
      <c r="O85" s="46"/>
      <c r="P85" s="47"/>
      <c r="Q85" s="46"/>
      <c r="R85" s="46"/>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9">
        <f>total_amount_ba($B$2,$D$2,D85,F85,J85,K85,M85)</f>
        <v>3519.5</v>
      </c>
      <c r="BB85" s="48">
        <f>BA85+SUM(N85:AZ85)</f>
        <v>3519.5</v>
      </c>
      <c r="BC85" s="54" t="str">
        <f>SpellNumber(L85,BB85)</f>
        <v>INR  Three Thousand Five Hundred &amp; Nineteen  and Paise Fifty Only</v>
      </c>
      <c r="IA85" s="20">
        <v>7.03</v>
      </c>
      <c r="IB85" s="20" t="s">
        <v>135</v>
      </c>
      <c r="ID85" s="20">
        <v>10</v>
      </c>
      <c r="IE85" s="21" t="s">
        <v>42</v>
      </c>
      <c r="IF85" s="21"/>
      <c r="IG85" s="21"/>
      <c r="IH85" s="21"/>
      <c r="II85" s="21"/>
    </row>
    <row r="86" spans="1:243" s="20" customFormat="1" ht="63">
      <c r="A86" s="56">
        <v>7.04</v>
      </c>
      <c r="B86" s="79" t="s">
        <v>136</v>
      </c>
      <c r="C86" s="31"/>
      <c r="D86" s="62"/>
      <c r="E86" s="62"/>
      <c r="F86" s="62"/>
      <c r="G86" s="62"/>
      <c r="H86" s="62"/>
      <c r="I86" s="62"/>
      <c r="J86" s="62"/>
      <c r="K86" s="62"/>
      <c r="L86" s="62"/>
      <c r="M86" s="62"/>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IA86" s="20">
        <v>7.04</v>
      </c>
      <c r="IB86" s="20" t="s">
        <v>136</v>
      </c>
      <c r="IE86" s="21"/>
      <c r="IF86" s="21"/>
      <c r="IG86" s="21"/>
      <c r="IH86" s="21"/>
      <c r="II86" s="21"/>
    </row>
    <row r="87" spans="1:243" s="20" customFormat="1" ht="42.75">
      <c r="A87" s="56">
        <v>7.05</v>
      </c>
      <c r="B87" s="79" t="s">
        <v>137</v>
      </c>
      <c r="C87" s="31"/>
      <c r="D87" s="80">
        <v>10</v>
      </c>
      <c r="E87" s="81" t="s">
        <v>42</v>
      </c>
      <c r="F87" s="55">
        <v>152.52</v>
      </c>
      <c r="G87" s="41"/>
      <c r="H87" s="35"/>
      <c r="I87" s="36" t="s">
        <v>33</v>
      </c>
      <c r="J87" s="37">
        <f aca="true" t="shared" si="4" ref="J87:J142">IF(I87="Less(-)",-1,1)</f>
        <v>1</v>
      </c>
      <c r="K87" s="35" t="s">
        <v>34</v>
      </c>
      <c r="L87" s="35" t="s">
        <v>4</v>
      </c>
      <c r="M87" s="38"/>
      <c r="N87" s="46"/>
      <c r="O87" s="46"/>
      <c r="P87" s="47"/>
      <c r="Q87" s="46"/>
      <c r="R87" s="46"/>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9">
        <f aca="true" t="shared" si="5" ref="BA87:BA142">total_amount_ba($B$2,$D$2,D87,F87,J87,K87,M87)</f>
        <v>1525.2</v>
      </c>
      <c r="BB87" s="48">
        <f aca="true" t="shared" si="6" ref="BB87:BB142">BA87+SUM(N87:AZ87)</f>
        <v>1525.2</v>
      </c>
      <c r="BC87" s="54" t="str">
        <f aca="true" t="shared" si="7" ref="BC87:BC142">SpellNumber(L87,BB87)</f>
        <v>INR  One Thousand Five Hundred &amp; Twenty Five  and Paise Twenty Only</v>
      </c>
      <c r="IA87" s="20">
        <v>7.05</v>
      </c>
      <c r="IB87" s="20" t="s">
        <v>137</v>
      </c>
      <c r="ID87" s="20">
        <v>10</v>
      </c>
      <c r="IE87" s="21" t="s">
        <v>42</v>
      </c>
      <c r="IF87" s="21"/>
      <c r="IG87" s="21"/>
      <c r="IH87" s="21"/>
      <c r="II87" s="21"/>
    </row>
    <row r="88" spans="1:243" s="20" customFormat="1" ht="126">
      <c r="A88" s="56">
        <v>7.06</v>
      </c>
      <c r="B88" s="79" t="s">
        <v>138</v>
      </c>
      <c r="C88" s="31"/>
      <c r="D88" s="80">
        <v>9</v>
      </c>
      <c r="E88" s="81" t="s">
        <v>46</v>
      </c>
      <c r="F88" s="55">
        <v>899.3</v>
      </c>
      <c r="G88" s="41"/>
      <c r="H88" s="35"/>
      <c r="I88" s="36" t="s">
        <v>33</v>
      </c>
      <c r="J88" s="37">
        <f t="shared" si="4"/>
        <v>1</v>
      </c>
      <c r="K88" s="35" t="s">
        <v>34</v>
      </c>
      <c r="L88" s="35" t="s">
        <v>4</v>
      </c>
      <c r="M88" s="38"/>
      <c r="N88" s="46"/>
      <c r="O88" s="46"/>
      <c r="P88" s="47"/>
      <c r="Q88" s="46"/>
      <c r="R88" s="46"/>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9">
        <f t="shared" si="5"/>
        <v>8093.7</v>
      </c>
      <c r="BB88" s="48">
        <f t="shared" si="6"/>
        <v>8093.7</v>
      </c>
      <c r="BC88" s="54" t="str">
        <f t="shared" si="7"/>
        <v>INR  Eight Thousand  &amp;Ninety Three  and Paise Seventy Only</v>
      </c>
      <c r="IA88" s="20">
        <v>7.06</v>
      </c>
      <c r="IB88" s="20" t="s">
        <v>138</v>
      </c>
      <c r="ID88" s="20">
        <v>9</v>
      </c>
      <c r="IE88" s="21" t="s">
        <v>46</v>
      </c>
      <c r="IF88" s="21"/>
      <c r="IG88" s="21"/>
      <c r="IH88" s="21"/>
      <c r="II88" s="21"/>
    </row>
    <row r="89" spans="1:243" s="20" customFormat="1" ht="94.5">
      <c r="A89" s="56">
        <v>7.07</v>
      </c>
      <c r="B89" s="79" t="s">
        <v>139</v>
      </c>
      <c r="C89" s="31"/>
      <c r="D89" s="62"/>
      <c r="E89" s="62"/>
      <c r="F89" s="62"/>
      <c r="G89" s="62"/>
      <c r="H89" s="62"/>
      <c r="I89" s="62"/>
      <c r="J89" s="62"/>
      <c r="K89" s="62"/>
      <c r="L89" s="62"/>
      <c r="M89" s="62"/>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IA89" s="20">
        <v>7.07</v>
      </c>
      <c r="IB89" s="20" t="s">
        <v>139</v>
      </c>
      <c r="IE89" s="21"/>
      <c r="IF89" s="21"/>
      <c r="IG89" s="21"/>
      <c r="IH89" s="21"/>
      <c r="II89" s="21"/>
    </row>
    <row r="90" spans="1:243" s="20" customFormat="1" ht="42.75">
      <c r="A90" s="56">
        <v>7.08</v>
      </c>
      <c r="B90" s="79" t="s">
        <v>140</v>
      </c>
      <c r="C90" s="31"/>
      <c r="D90" s="80">
        <v>40</v>
      </c>
      <c r="E90" s="81" t="s">
        <v>46</v>
      </c>
      <c r="F90" s="55">
        <v>121.48</v>
      </c>
      <c r="G90" s="41"/>
      <c r="H90" s="35"/>
      <c r="I90" s="36" t="s">
        <v>33</v>
      </c>
      <c r="J90" s="37">
        <f t="shared" si="4"/>
        <v>1</v>
      </c>
      <c r="K90" s="35" t="s">
        <v>34</v>
      </c>
      <c r="L90" s="35" t="s">
        <v>4</v>
      </c>
      <c r="M90" s="38"/>
      <c r="N90" s="46"/>
      <c r="O90" s="46"/>
      <c r="P90" s="47"/>
      <c r="Q90" s="46"/>
      <c r="R90" s="46"/>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9">
        <f t="shared" si="5"/>
        <v>4859.2</v>
      </c>
      <c r="BB90" s="48">
        <f t="shared" si="6"/>
        <v>4859.2</v>
      </c>
      <c r="BC90" s="54" t="str">
        <f t="shared" si="7"/>
        <v>INR  Four Thousand Eight Hundred &amp; Fifty Nine  and Paise Twenty Only</v>
      </c>
      <c r="IA90" s="20">
        <v>7.08</v>
      </c>
      <c r="IB90" s="20" t="s">
        <v>140</v>
      </c>
      <c r="ID90" s="20">
        <v>40</v>
      </c>
      <c r="IE90" s="21" t="s">
        <v>46</v>
      </c>
      <c r="IF90" s="21"/>
      <c r="IG90" s="21"/>
      <c r="IH90" s="21"/>
      <c r="II90" s="21"/>
    </row>
    <row r="91" spans="1:243" s="20" customFormat="1" ht="94.5">
      <c r="A91" s="56">
        <v>7.09</v>
      </c>
      <c r="B91" s="79" t="s">
        <v>141</v>
      </c>
      <c r="C91" s="31"/>
      <c r="D91" s="62"/>
      <c r="E91" s="62"/>
      <c r="F91" s="62"/>
      <c r="G91" s="62"/>
      <c r="H91" s="62"/>
      <c r="I91" s="62"/>
      <c r="J91" s="62"/>
      <c r="K91" s="62"/>
      <c r="L91" s="62"/>
      <c r="M91" s="62"/>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IA91" s="20">
        <v>7.09</v>
      </c>
      <c r="IB91" s="20" t="s">
        <v>141</v>
      </c>
      <c r="IE91" s="21"/>
      <c r="IF91" s="21"/>
      <c r="IG91" s="21"/>
      <c r="IH91" s="21"/>
      <c r="II91" s="21"/>
    </row>
    <row r="92" spans="1:243" s="20" customFormat="1" ht="28.5">
      <c r="A92" s="56">
        <v>7.1</v>
      </c>
      <c r="B92" s="79" t="s">
        <v>142</v>
      </c>
      <c r="C92" s="31"/>
      <c r="D92" s="80">
        <v>3</v>
      </c>
      <c r="E92" s="81" t="s">
        <v>46</v>
      </c>
      <c r="F92" s="55">
        <v>228.23</v>
      </c>
      <c r="G92" s="41"/>
      <c r="H92" s="35"/>
      <c r="I92" s="36" t="s">
        <v>33</v>
      </c>
      <c r="J92" s="37">
        <f t="shared" si="4"/>
        <v>1</v>
      </c>
      <c r="K92" s="35" t="s">
        <v>34</v>
      </c>
      <c r="L92" s="35" t="s">
        <v>4</v>
      </c>
      <c r="M92" s="38"/>
      <c r="N92" s="46"/>
      <c r="O92" s="46"/>
      <c r="P92" s="47"/>
      <c r="Q92" s="46"/>
      <c r="R92" s="46"/>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9">
        <f t="shared" si="5"/>
        <v>684.69</v>
      </c>
      <c r="BB92" s="48">
        <f t="shared" si="6"/>
        <v>684.69</v>
      </c>
      <c r="BC92" s="54" t="str">
        <f t="shared" si="7"/>
        <v>INR  Six Hundred &amp; Eighty Four  and Paise Sixty Nine Only</v>
      </c>
      <c r="IA92" s="20">
        <v>7.1</v>
      </c>
      <c r="IB92" s="20" t="s">
        <v>142</v>
      </c>
      <c r="ID92" s="20">
        <v>3</v>
      </c>
      <c r="IE92" s="21" t="s">
        <v>46</v>
      </c>
      <c r="IF92" s="21"/>
      <c r="IG92" s="21"/>
      <c r="IH92" s="21"/>
      <c r="II92" s="21"/>
    </row>
    <row r="93" spans="1:243" s="20" customFormat="1" ht="94.5">
      <c r="A93" s="56">
        <v>7.11</v>
      </c>
      <c r="B93" s="79" t="s">
        <v>143</v>
      </c>
      <c r="C93" s="31"/>
      <c r="D93" s="62"/>
      <c r="E93" s="62"/>
      <c r="F93" s="62"/>
      <c r="G93" s="62"/>
      <c r="H93" s="62"/>
      <c r="I93" s="62"/>
      <c r="J93" s="62"/>
      <c r="K93" s="62"/>
      <c r="L93" s="62"/>
      <c r="M93" s="62"/>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IA93" s="20">
        <v>7.11</v>
      </c>
      <c r="IB93" s="20" t="s">
        <v>143</v>
      </c>
      <c r="IE93" s="21"/>
      <c r="IF93" s="21"/>
      <c r="IG93" s="21"/>
      <c r="IH93" s="21"/>
      <c r="II93" s="21"/>
    </row>
    <row r="94" spans="1:243" s="20" customFormat="1" ht="28.5">
      <c r="A94" s="56">
        <v>7.12</v>
      </c>
      <c r="B94" s="79" t="s">
        <v>144</v>
      </c>
      <c r="C94" s="31"/>
      <c r="D94" s="80">
        <v>3</v>
      </c>
      <c r="E94" s="81" t="s">
        <v>46</v>
      </c>
      <c r="F94" s="55">
        <v>103.16</v>
      </c>
      <c r="G94" s="41"/>
      <c r="H94" s="35"/>
      <c r="I94" s="36" t="s">
        <v>33</v>
      </c>
      <c r="J94" s="37">
        <f t="shared" si="4"/>
        <v>1</v>
      </c>
      <c r="K94" s="35" t="s">
        <v>34</v>
      </c>
      <c r="L94" s="35" t="s">
        <v>4</v>
      </c>
      <c r="M94" s="38"/>
      <c r="N94" s="46"/>
      <c r="O94" s="46"/>
      <c r="P94" s="47"/>
      <c r="Q94" s="46"/>
      <c r="R94" s="46"/>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9">
        <f t="shared" si="5"/>
        <v>309.48</v>
      </c>
      <c r="BB94" s="48">
        <f t="shared" si="6"/>
        <v>309.48</v>
      </c>
      <c r="BC94" s="54" t="str">
        <f t="shared" si="7"/>
        <v>INR  Three Hundred &amp; Nine  and Paise Forty Eight Only</v>
      </c>
      <c r="IA94" s="20">
        <v>7.12</v>
      </c>
      <c r="IB94" s="20" t="s">
        <v>144</v>
      </c>
      <c r="ID94" s="20">
        <v>3</v>
      </c>
      <c r="IE94" s="21" t="s">
        <v>46</v>
      </c>
      <c r="IF94" s="21"/>
      <c r="IG94" s="21"/>
      <c r="IH94" s="21"/>
      <c r="II94" s="21"/>
    </row>
    <row r="95" spans="1:243" s="20" customFormat="1" ht="28.5">
      <c r="A95" s="56">
        <v>7.13</v>
      </c>
      <c r="B95" s="79" t="s">
        <v>145</v>
      </c>
      <c r="C95" s="31"/>
      <c r="D95" s="80">
        <v>3</v>
      </c>
      <c r="E95" s="81" t="s">
        <v>46</v>
      </c>
      <c r="F95" s="55">
        <v>79.61</v>
      </c>
      <c r="G95" s="41"/>
      <c r="H95" s="35"/>
      <c r="I95" s="36" t="s">
        <v>33</v>
      </c>
      <c r="J95" s="37">
        <f t="shared" si="4"/>
        <v>1</v>
      </c>
      <c r="K95" s="35" t="s">
        <v>34</v>
      </c>
      <c r="L95" s="35" t="s">
        <v>4</v>
      </c>
      <c r="M95" s="38"/>
      <c r="N95" s="46"/>
      <c r="O95" s="46"/>
      <c r="P95" s="47"/>
      <c r="Q95" s="46"/>
      <c r="R95" s="46"/>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9">
        <f t="shared" si="5"/>
        <v>238.83</v>
      </c>
      <c r="BB95" s="48">
        <f t="shared" si="6"/>
        <v>238.83</v>
      </c>
      <c r="BC95" s="54" t="str">
        <f t="shared" si="7"/>
        <v>INR  Two Hundred &amp; Thirty Eight  and Paise Eighty Three Only</v>
      </c>
      <c r="IA95" s="20">
        <v>7.13</v>
      </c>
      <c r="IB95" s="20" t="s">
        <v>145</v>
      </c>
      <c r="ID95" s="20">
        <v>3</v>
      </c>
      <c r="IE95" s="21" t="s">
        <v>46</v>
      </c>
      <c r="IF95" s="21"/>
      <c r="IG95" s="21"/>
      <c r="IH95" s="21"/>
      <c r="II95" s="21"/>
    </row>
    <row r="96" spans="1:243" s="20" customFormat="1" ht="28.5">
      <c r="A96" s="56">
        <v>7.14</v>
      </c>
      <c r="B96" s="79" t="s">
        <v>64</v>
      </c>
      <c r="C96" s="31"/>
      <c r="D96" s="80">
        <v>4</v>
      </c>
      <c r="E96" s="81" t="s">
        <v>46</v>
      </c>
      <c r="F96" s="55">
        <v>66.24</v>
      </c>
      <c r="G96" s="41"/>
      <c r="H96" s="35"/>
      <c r="I96" s="36" t="s">
        <v>33</v>
      </c>
      <c r="J96" s="37">
        <f t="shared" si="4"/>
        <v>1</v>
      </c>
      <c r="K96" s="35" t="s">
        <v>34</v>
      </c>
      <c r="L96" s="35" t="s">
        <v>4</v>
      </c>
      <c r="M96" s="38"/>
      <c r="N96" s="46"/>
      <c r="O96" s="46"/>
      <c r="P96" s="47"/>
      <c r="Q96" s="46"/>
      <c r="R96" s="46"/>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9">
        <f t="shared" si="5"/>
        <v>264.96</v>
      </c>
      <c r="BB96" s="48">
        <f t="shared" si="6"/>
        <v>264.96</v>
      </c>
      <c r="BC96" s="54" t="str">
        <f t="shared" si="7"/>
        <v>INR  Two Hundred &amp; Sixty Four  and Paise Ninety Six Only</v>
      </c>
      <c r="IA96" s="20">
        <v>7.14</v>
      </c>
      <c r="IB96" s="20" t="s">
        <v>64</v>
      </c>
      <c r="ID96" s="20">
        <v>4</v>
      </c>
      <c r="IE96" s="21" t="s">
        <v>46</v>
      </c>
      <c r="IF96" s="21"/>
      <c r="IG96" s="21"/>
      <c r="IH96" s="21"/>
      <c r="II96" s="21"/>
    </row>
    <row r="97" spans="1:243" s="20" customFormat="1" ht="94.5">
      <c r="A97" s="56">
        <v>7.15</v>
      </c>
      <c r="B97" s="79" t="s">
        <v>146</v>
      </c>
      <c r="C97" s="31"/>
      <c r="D97" s="62"/>
      <c r="E97" s="62"/>
      <c r="F97" s="62"/>
      <c r="G97" s="62"/>
      <c r="H97" s="62"/>
      <c r="I97" s="62"/>
      <c r="J97" s="62"/>
      <c r="K97" s="62"/>
      <c r="L97" s="62"/>
      <c r="M97" s="62"/>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IA97" s="20">
        <v>7.15</v>
      </c>
      <c r="IB97" s="20" t="s">
        <v>146</v>
      </c>
      <c r="IE97" s="21"/>
      <c r="IF97" s="21"/>
      <c r="IG97" s="21"/>
      <c r="IH97" s="21"/>
      <c r="II97" s="21"/>
    </row>
    <row r="98" spans="1:243" s="20" customFormat="1" ht="28.5">
      <c r="A98" s="56">
        <v>7.16</v>
      </c>
      <c r="B98" s="79" t="s">
        <v>147</v>
      </c>
      <c r="C98" s="31"/>
      <c r="D98" s="80">
        <v>8</v>
      </c>
      <c r="E98" s="81" t="s">
        <v>46</v>
      </c>
      <c r="F98" s="55">
        <v>52.65</v>
      </c>
      <c r="G98" s="41"/>
      <c r="H98" s="35"/>
      <c r="I98" s="36" t="s">
        <v>33</v>
      </c>
      <c r="J98" s="37">
        <f t="shared" si="4"/>
        <v>1</v>
      </c>
      <c r="K98" s="35" t="s">
        <v>34</v>
      </c>
      <c r="L98" s="35" t="s">
        <v>4</v>
      </c>
      <c r="M98" s="38"/>
      <c r="N98" s="46"/>
      <c r="O98" s="46"/>
      <c r="P98" s="47"/>
      <c r="Q98" s="46"/>
      <c r="R98" s="46"/>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9">
        <f t="shared" si="5"/>
        <v>421.2</v>
      </c>
      <c r="BB98" s="48">
        <f t="shared" si="6"/>
        <v>421.2</v>
      </c>
      <c r="BC98" s="54" t="str">
        <f t="shared" si="7"/>
        <v>INR  Four Hundred &amp; Twenty One  and Paise Twenty Only</v>
      </c>
      <c r="IA98" s="20">
        <v>7.16</v>
      </c>
      <c r="IB98" s="20" t="s">
        <v>147</v>
      </c>
      <c r="ID98" s="20">
        <v>8</v>
      </c>
      <c r="IE98" s="21" t="s">
        <v>46</v>
      </c>
      <c r="IF98" s="21"/>
      <c r="IG98" s="21"/>
      <c r="IH98" s="21"/>
      <c r="II98" s="21"/>
    </row>
    <row r="99" spans="1:243" s="20" customFormat="1" ht="110.25">
      <c r="A99" s="56">
        <v>7.17</v>
      </c>
      <c r="B99" s="79" t="s">
        <v>148</v>
      </c>
      <c r="C99" s="31"/>
      <c r="D99" s="62"/>
      <c r="E99" s="62"/>
      <c r="F99" s="62"/>
      <c r="G99" s="62"/>
      <c r="H99" s="62"/>
      <c r="I99" s="62"/>
      <c r="J99" s="62"/>
      <c r="K99" s="62"/>
      <c r="L99" s="62"/>
      <c r="M99" s="62"/>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IA99" s="20">
        <v>7.17</v>
      </c>
      <c r="IB99" s="20" t="s">
        <v>148</v>
      </c>
      <c r="IE99" s="21"/>
      <c r="IF99" s="21"/>
      <c r="IG99" s="21"/>
      <c r="IH99" s="21"/>
      <c r="II99" s="21"/>
    </row>
    <row r="100" spans="1:243" s="20" customFormat="1" ht="28.5">
      <c r="A100" s="56">
        <v>7.18</v>
      </c>
      <c r="B100" s="79" t="s">
        <v>149</v>
      </c>
      <c r="C100" s="31"/>
      <c r="D100" s="80">
        <v>10</v>
      </c>
      <c r="E100" s="81" t="s">
        <v>46</v>
      </c>
      <c r="F100" s="55">
        <v>54.58</v>
      </c>
      <c r="G100" s="41"/>
      <c r="H100" s="35"/>
      <c r="I100" s="36" t="s">
        <v>33</v>
      </c>
      <c r="J100" s="37">
        <f t="shared" si="4"/>
        <v>1</v>
      </c>
      <c r="K100" s="35" t="s">
        <v>34</v>
      </c>
      <c r="L100" s="35" t="s">
        <v>4</v>
      </c>
      <c r="M100" s="38"/>
      <c r="N100" s="46"/>
      <c r="O100" s="46"/>
      <c r="P100" s="47"/>
      <c r="Q100" s="46"/>
      <c r="R100" s="46"/>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9">
        <f t="shared" si="5"/>
        <v>545.8</v>
      </c>
      <c r="BB100" s="48">
        <f t="shared" si="6"/>
        <v>545.8</v>
      </c>
      <c r="BC100" s="54" t="str">
        <f t="shared" si="7"/>
        <v>INR  Five Hundred &amp; Forty Five  and Paise Eighty Only</v>
      </c>
      <c r="IA100" s="20">
        <v>7.18</v>
      </c>
      <c r="IB100" s="20" t="s">
        <v>149</v>
      </c>
      <c r="ID100" s="20">
        <v>10</v>
      </c>
      <c r="IE100" s="21" t="s">
        <v>46</v>
      </c>
      <c r="IF100" s="21"/>
      <c r="IG100" s="21"/>
      <c r="IH100" s="21"/>
      <c r="II100" s="21"/>
    </row>
    <row r="101" spans="1:243" s="20" customFormat="1" ht="94.5">
      <c r="A101" s="56">
        <v>7.19</v>
      </c>
      <c r="B101" s="79" t="s">
        <v>150</v>
      </c>
      <c r="C101" s="31"/>
      <c r="D101" s="80">
        <v>26</v>
      </c>
      <c r="E101" s="81" t="s">
        <v>46</v>
      </c>
      <c r="F101" s="55">
        <v>56.6</v>
      </c>
      <c r="G101" s="41"/>
      <c r="H101" s="35"/>
      <c r="I101" s="36" t="s">
        <v>33</v>
      </c>
      <c r="J101" s="37">
        <f t="shared" si="4"/>
        <v>1</v>
      </c>
      <c r="K101" s="35" t="s">
        <v>34</v>
      </c>
      <c r="L101" s="35" t="s">
        <v>4</v>
      </c>
      <c r="M101" s="38"/>
      <c r="N101" s="46"/>
      <c r="O101" s="46"/>
      <c r="P101" s="47"/>
      <c r="Q101" s="46"/>
      <c r="R101" s="46"/>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9">
        <f t="shared" si="5"/>
        <v>1471.6</v>
      </c>
      <c r="BB101" s="48">
        <f t="shared" si="6"/>
        <v>1471.6</v>
      </c>
      <c r="BC101" s="54" t="str">
        <f t="shared" si="7"/>
        <v>INR  One Thousand Four Hundred &amp; Seventy One  and Paise Sixty Only</v>
      </c>
      <c r="IA101" s="20">
        <v>7.19</v>
      </c>
      <c r="IB101" s="20" t="s">
        <v>150</v>
      </c>
      <c r="ID101" s="20">
        <v>26</v>
      </c>
      <c r="IE101" s="21" t="s">
        <v>46</v>
      </c>
      <c r="IF101" s="21"/>
      <c r="IG101" s="21"/>
      <c r="IH101" s="21"/>
      <c r="II101" s="21"/>
    </row>
    <row r="102" spans="1:243" s="20" customFormat="1" ht="126">
      <c r="A102" s="56">
        <v>7.2</v>
      </c>
      <c r="B102" s="79" t="s">
        <v>151</v>
      </c>
      <c r="C102" s="31"/>
      <c r="D102" s="62"/>
      <c r="E102" s="62"/>
      <c r="F102" s="62"/>
      <c r="G102" s="62"/>
      <c r="H102" s="62"/>
      <c r="I102" s="62"/>
      <c r="J102" s="62"/>
      <c r="K102" s="62"/>
      <c r="L102" s="62"/>
      <c r="M102" s="62"/>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IA102" s="20">
        <v>7.2</v>
      </c>
      <c r="IB102" s="20" t="s">
        <v>151</v>
      </c>
      <c r="IE102" s="21"/>
      <c r="IF102" s="21"/>
      <c r="IG102" s="21"/>
      <c r="IH102" s="21"/>
      <c r="II102" s="21"/>
    </row>
    <row r="103" spans="1:243" s="20" customFormat="1" ht="42.75">
      <c r="A103" s="56">
        <v>7.21</v>
      </c>
      <c r="B103" s="79" t="s">
        <v>152</v>
      </c>
      <c r="C103" s="31"/>
      <c r="D103" s="80">
        <v>10</v>
      </c>
      <c r="E103" s="81" t="s">
        <v>42</v>
      </c>
      <c r="F103" s="55">
        <v>780.84</v>
      </c>
      <c r="G103" s="41"/>
      <c r="H103" s="35"/>
      <c r="I103" s="36" t="s">
        <v>33</v>
      </c>
      <c r="J103" s="37">
        <f t="shared" si="4"/>
        <v>1</v>
      </c>
      <c r="K103" s="35" t="s">
        <v>34</v>
      </c>
      <c r="L103" s="35" t="s">
        <v>4</v>
      </c>
      <c r="M103" s="38"/>
      <c r="N103" s="46"/>
      <c r="O103" s="46"/>
      <c r="P103" s="47"/>
      <c r="Q103" s="46"/>
      <c r="R103" s="46"/>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9">
        <f t="shared" si="5"/>
        <v>7808.4</v>
      </c>
      <c r="BB103" s="48">
        <f t="shared" si="6"/>
        <v>7808.4</v>
      </c>
      <c r="BC103" s="54" t="str">
        <f t="shared" si="7"/>
        <v>INR  Seven Thousand Eight Hundred &amp; Eight  and Paise Forty Only</v>
      </c>
      <c r="IA103" s="20">
        <v>7.21</v>
      </c>
      <c r="IB103" s="20" t="s">
        <v>152</v>
      </c>
      <c r="ID103" s="20">
        <v>10</v>
      </c>
      <c r="IE103" s="21" t="s">
        <v>42</v>
      </c>
      <c r="IF103" s="21"/>
      <c r="IG103" s="21"/>
      <c r="IH103" s="21"/>
      <c r="II103" s="21"/>
    </row>
    <row r="104" spans="1:243" s="20" customFormat="1" ht="409.5">
      <c r="A104" s="56">
        <v>7.22</v>
      </c>
      <c r="B104" s="79" t="s">
        <v>153</v>
      </c>
      <c r="C104" s="31"/>
      <c r="D104" s="62"/>
      <c r="E104" s="62"/>
      <c r="F104" s="62"/>
      <c r="G104" s="62"/>
      <c r="H104" s="62"/>
      <c r="I104" s="62"/>
      <c r="J104" s="62"/>
      <c r="K104" s="62"/>
      <c r="L104" s="62"/>
      <c r="M104" s="62"/>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IA104" s="20">
        <v>7.22</v>
      </c>
      <c r="IB104" s="20" t="s">
        <v>153</v>
      </c>
      <c r="IE104" s="21"/>
      <c r="IF104" s="21"/>
      <c r="IG104" s="21"/>
      <c r="IH104" s="21"/>
      <c r="II104" s="21"/>
    </row>
    <row r="105" spans="1:243" s="20" customFormat="1" ht="141.75">
      <c r="A105" s="56">
        <v>7.23</v>
      </c>
      <c r="B105" s="79" t="s">
        <v>154</v>
      </c>
      <c r="C105" s="31"/>
      <c r="D105" s="80">
        <v>2</v>
      </c>
      <c r="E105" s="81" t="s">
        <v>42</v>
      </c>
      <c r="F105" s="55">
        <v>9422.97</v>
      </c>
      <c r="G105" s="41"/>
      <c r="H105" s="35"/>
      <c r="I105" s="36" t="s">
        <v>33</v>
      </c>
      <c r="J105" s="37">
        <f t="shared" si="4"/>
        <v>1</v>
      </c>
      <c r="K105" s="35" t="s">
        <v>34</v>
      </c>
      <c r="L105" s="35" t="s">
        <v>4</v>
      </c>
      <c r="M105" s="38"/>
      <c r="N105" s="46"/>
      <c r="O105" s="46"/>
      <c r="P105" s="47"/>
      <c r="Q105" s="46"/>
      <c r="R105" s="46"/>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9">
        <f t="shared" si="5"/>
        <v>18845.94</v>
      </c>
      <c r="BB105" s="48">
        <f t="shared" si="6"/>
        <v>18845.94</v>
      </c>
      <c r="BC105" s="54" t="str">
        <f t="shared" si="7"/>
        <v>INR  Eighteen Thousand Eight Hundred &amp; Forty Five  and Paise Ninety Four Only</v>
      </c>
      <c r="IA105" s="20">
        <v>7.23</v>
      </c>
      <c r="IB105" s="20" t="s">
        <v>154</v>
      </c>
      <c r="ID105" s="20">
        <v>2</v>
      </c>
      <c r="IE105" s="21" t="s">
        <v>42</v>
      </c>
      <c r="IF105" s="21"/>
      <c r="IG105" s="21"/>
      <c r="IH105" s="21"/>
      <c r="II105" s="21"/>
    </row>
    <row r="106" spans="1:243" s="20" customFormat="1" ht="204.75">
      <c r="A106" s="56">
        <v>7.24</v>
      </c>
      <c r="B106" s="79" t="s">
        <v>155</v>
      </c>
      <c r="C106" s="31"/>
      <c r="D106" s="80">
        <v>6</v>
      </c>
      <c r="E106" s="81" t="s">
        <v>42</v>
      </c>
      <c r="F106" s="55">
        <v>7133.49</v>
      </c>
      <c r="G106" s="41"/>
      <c r="H106" s="35"/>
      <c r="I106" s="36" t="s">
        <v>33</v>
      </c>
      <c r="J106" s="37">
        <f t="shared" si="4"/>
        <v>1</v>
      </c>
      <c r="K106" s="35" t="s">
        <v>34</v>
      </c>
      <c r="L106" s="35" t="s">
        <v>4</v>
      </c>
      <c r="M106" s="38"/>
      <c r="N106" s="46"/>
      <c r="O106" s="46"/>
      <c r="P106" s="47"/>
      <c r="Q106" s="46"/>
      <c r="R106" s="46"/>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9">
        <f t="shared" si="5"/>
        <v>42800.94</v>
      </c>
      <c r="BB106" s="48">
        <f t="shared" si="6"/>
        <v>42800.94</v>
      </c>
      <c r="BC106" s="54" t="str">
        <f t="shared" si="7"/>
        <v>INR  Forty Two Thousand Eight Hundred    and Paise Ninety Four Only</v>
      </c>
      <c r="IA106" s="20">
        <v>7.24</v>
      </c>
      <c r="IB106" s="20" t="s">
        <v>155</v>
      </c>
      <c r="ID106" s="20">
        <v>6</v>
      </c>
      <c r="IE106" s="21" t="s">
        <v>42</v>
      </c>
      <c r="IF106" s="21"/>
      <c r="IG106" s="21"/>
      <c r="IH106" s="21"/>
      <c r="II106" s="21"/>
    </row>
    <row r="107" spans="1:243" s="20" customFormat="1" ht="409.5">
      <c r="A107" s="56">
        <v>7.25</v>
      </c>
      <c r="B107" s="79" t="s">
        <v>156</v>
      </c>
      <c r="C107" s="31"/>
      <c r="D107" s="62"/>
      <c r="E107" s="62"/>
      <c r="F107" s="62"/>
      <c r="G107" s="62"/>
      <c r="H107" s="62"/>
      <c r="I107" s="62"/>
      <c r="J107" s="62"/>
      <c r="K107" s="62"/>
      <c r="L107" s="62"/>
      <c r="M107" s="62"/>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IA107" s="20">
        <v>7.25</v>
      </c>
      <c r="IB107" s="20" t="s">
        <v>156</v>
      </c>
      <c r="IE107" s="21"/>
      <c r="IF107" s="21"/>
      <c r="IG107" s="21"/>
      <c r="IH107" s="21"/>
      <c r="II107" s="21"/>
    </row>
    <row r="108" spans="1:243" s="20" customFormat="1" ht="157.5">
      <c r="A108" s="56">
        <v>7.26</v>
      </c>
      <c r="B108" s="79" t="s">
        <v>157</v>
      </c>
      <c r="C108" s="31"/>
      <c r="D108" s="80">
        <v>11.5</v>
      </c>
      <c r="E108" s="81" t="s">
        <v>42</v>
      </c>
      <c r="F108" s="55">
        <v>9164.36</v>
      </c>
      <c r="G108" s="41"/>
      <c r="H108" s="35"/>
      <c r="I108" s="36" t="s">
        <v>33</v>
      </c>
      <c r="J108" s="37">
        <f t="shared" si="4"/>
        <v>1</v>
      </c>
      <c r="K108" s="35" t="s">
        <v>34</v>
      </c>
      <c r="L108" s="35" t="s">
        <v>4</v>
      </c>
      <c r="M108" s="38"/>
      <c r="N108" s="46"/>
      <c r="O108" s="46"/>
      <c r="P108" s="47"/>
      <c r="Q108" s="46"/>
      <c r="R108" s="46"/>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9">
        <f t="shared" si="5"/>
        <v>105390.14</v>
      </c>
      <c r="BB108" s="48">
        <f t="shared" si="6"/>
        <v>105390.14</v>
      </c>
      <c r="BC108" s="54" t="str">
        <f t="shared" si="7"/>
        <v>INR  One Lakh Five Thousand Three Hundred &amp; Ninety  and Paise Fourteen Only</v>
      </c>
      <c r="IA108" s="20">
        <v>7.26</v>
      </c>
      <c r="IB108" s="20" t="s">
        <v>157</v>
      </c>
      <c r="ID108" s="20">
        <v>11.5</v>
      </c>
      <c r="IE108" s="21" t="s">
        <v>42</v>
      </c>
      <c r="IF108" s="21"/>
      <c r="IG108" s="21"/>
      <c r="IH108" s="21"/>
      <c r="II108" s="21"/>
    </row>
    <row r="109" spans="1:243" s="20" customFormat="1" ht="94.5">
      <c r="A109" s="56">
        <v>7.27</v>
      </c>
      <c r="B109" s="79" t="s">
        <v>158</v>
      </c>
      <c r="C109" s="31"/>
      <c r="D109" s="62"/>
      <c r="E109" s="62"/>
      <c r="F109" s="62"/>
      <c r="G109" s="62"/>
      <c r="H109" s="62"/>
      <c r="I109" s="62"/>
      <c r="J109" s="62"/>
      <c r="K109" s="62"/>
      <c r="L109" s="62"/>
      <c r="M109" s="62"/>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IA109" s="20">
        <v>7.27</v>
      </c>
      <c r="IB109" s="20" t="s">
        <v>158</v>
      </c>
      <c r="IE109" s="21"/>
      <c r="IF109" s="21"/>
      <c r="IG109" s="21"/>
      <c r="IH109" s="21"/>
      <c r="II109" s="21"/>
    </row>
    <row r="110" spans="1:243" s="20" customFormat="1" ht="42.75">
      <c r="A110" s="56">
        <v>7.28</v>
      </c>
      <c r="B110" s="79" t="s">
        <v>159</v>
      </c>
      <c r="C110" s="31"/>
      <c r="D110" s="80">
        <v>48</v>
      </c>
      <c r="E110" s="81" t="s">
        <v>46</v>
      </c>
      <c r="F110" s="55">
        <v>273.39</v>
      </c>
      <c r="G110" s="41"/>
      <c r="H110" s="35"/>
      <c r="I110" s="36" t="s">
        <v>33</v>
      </c>
      <c r="J110" s="37">
        <f t="shared" si="4"/>
        <v>1</v>
      </c>
      <c r="K110" s="35" t="s">
        <v>34</v>
      </c>
      <c r="L110" s="35" t="s">
        <v>4</v>
      </c>
      <c r="M110" s="38"/>
      <c r="N110" s="46"/>
      <c r="O110" s="46"/>
      <c r="P110" s="47"/>
      <c r="Q110" s="46"/>
      <c r="R110" s="46"/>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9">
        <f t="shared" si="5"/>
        <v>13122.72</v>
      </c>
      <c r="BB110" s="48">
        <f t="shared" si="6"/>
        <v>13122.72</v>
      </c>
      <c r="BC110" s="54" t="str">
        <f t="shared" si="7"/>
        <v>INR  Thirteen Thousand One Hundred &amp; Twenty Two  and Paise Seventy Two Only</v>
      </c>
      <c r="IA110" s="20">
        <v>7.28</v>
      </c>
      <c r="IB110" s="20" t="s">
        <v>159</v>
      </c>
      <c r="ID110" s="20">
        <v>48</v>
      </c>
      <c r="IE110" s="21" t="s">
        <v>46</v>
      </c>
      <c r="IF110" s="21"/>
      <c r="IG110" s="21"/>
      <c r="IH110" s="21"/>
      <c r="II110" s="21"/>
    </row>
    <row r="111" spans="1:243" s="20" customFormat="1" ht="63">
      <c r="A111" s="56">
        <v>7.29</v>
      </c>
      <c r="B111" s="79" t="s">
        <v>160</v>
      </c>
      <c r="C111" s="31"/>
      <c r="D111" s="80">
        <v>10</v>
      </c>
      <c r="E111" s="81" t="s">
        <v>46</v>
      </c>
      <c r="F111" s="55">
        <v>165.32</v>
      </c>
      <c r="G111" s="41"/>
      <c r="H111" s="35"/>
      <c r="I111" s="36" t="s">
        <v>33</v>
      </c>
      <c r="J111" s="37">
        <f t="shared" si="4"/>
        <v>1</v>
      </c>
      <c r="K111" s="35" t="s">
        <v>34</v>
      </c>
      <c r="L111" s="35" t="s">
        <v>4</v>
      </c>
      <c r="M111" s="38"/>
      <c r="N111" s="46"/>
      <c r="O111" s="46"/>
      <c r="P111" s="47"/>
      <c r="Q111" s="46"/>
      <c r="R111" s="46"/>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9">
        <f t="shared" si="5"/>
        <v>1653.2</v>
      </c>
      <c r="BB111" s="48">
        <f t="shared" si="6"/>
        <v>1653.2</v>
      </c>
      <c r="BC111" s="54" t="str">
        <f t="shared" si="7"/>
        <v>INR  One Thousand Six Hundred &amp; Fifty Three  and Paise Twenty Only</v>
      </c>
      <c r="IA111" s="20">
        <v>7.29</v>
      </c>
      <c r="IB111" s="20" t="s">
        <v>160</v>
      </c>
      <c r="ID111" s="20">
        <v>10</v>
      </c>
      <c r="IE111" s="21" t="s">
        <v>46</v>
      </c>
      <c r="IF111" s="21"/>
      <c r="IG111" s="21"/>
      <c r="IH111" s="21"/>
      <c r="II111" s="21"/>
    </row>
    <row r="112" spans="1:243" s="20" customFormat="1" ht="52.5" customHeight="1">
      <c r="A112" s="56">
        <v>7.3</v>
      </c>
      <c r="B112" s="79" t="s">
        <v>161</v>
      </c>
      <c r="C112" s="31"/>
      <c r="D112" s="80">
        <v>10</v>
      </c>
      <c r="E112" s="81" t="s">
        <v>329</v>
      </c>
      <c r="F112" s="55">
        <v>36.83</v>
      </c>
      <c r="G112" s="41"/>
      <c r="H112" s="35"/>
      <c r="I112" s="36" t="s">
        <v>33</v>
      </c>
      <c r="J112" s="37">
        <f t="shared" si="4"/>
        <v>1</v>
      </c>
      <c r="K112" s="35" t="s">
        <v>34</v>
      </c>
      <c r="L112" s="35" t="s">
        <v>4</v>
      </c>
      <c r="M112" s="38"/>
      <c r="N112" s="46"/>
      <c r="O112" s="46"/>
      <c r="P112" s="47"/>
      <c r="Q112" s="46"/>
      <c r="R112" s="46"/>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9">
        <f t="shared" si="5"/>
        <v>368.3</v>
      </c>
      <c r="BB112" s="48">
        <f t="shared" si="6"/>
        <v>368.3</v>
      </c>
      <c r="BC112" s="54" t="str">
        <f t="shared" si="7"/>
        <v>INR  Three Hundred &amp; Sixty Eight  and Paise Thirty Only</v>
      </c>
      <c r="IA112" s="20">
        <v>7.3</v>
      </c>
      <c r="IB112" s="83" t="s">
        <v>161</v>
      </c>
      <c r="ID112" s="20">
        <v>10</v>
      </c>
      <c r="IE112" s="21" t="s">
        <v>329</v>
      </c>
      <c r="IF112" s="21"/>
      <c r="IG112" s="21"/>
      <c r="IH112" s="21"/>
      <c r="II112" s="21"/>
    </row>
    <row r="113" spans="1:243" s="20" customFormat="1" ht="15.75">
      <c r="A113" s="56">
        <v>8</v>
      </c>
      <c r="B113" s="79" t="s">
        <v>162</v>
      </c>
      <c r="C113" s="31"/>
      <c r="D113" s="62"/>
      <c r="E113" s="62"/>
      <c r="F113" s="62"/>
      <c r="G113" s="62"/>
      <c r="H113" s="62"/>
      <c r="I113" s="62"/>
      <c r="J113" s="62"/>
      <c r="K113" s="62"/>
      <c r="L113" s="62"/>
      <c r="M113" s="62"/>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IA113" s="20">
        <v>8</v>
      </c>
      <c r="IB113" s="20" t="s">
        <v>162</v>
      </c>
      <c r="IE113" s="21"/>
      <c r="IF113" s="21"/>
      <c r="IG113" s="21"/>
      <c r="IH113" s="21"/>
      <c r="II113" s="21"/>
    </row>
    <row r="114" spans="1:243" s="20" customFormat="1" ht="94.5">
      <c r="A114" s="56">
        <v>8.01</v>
      </c>
      <c r="B114" s="79" t="s">
        <v>163</v>
      </c>
      <c r="C114" s="31"/>
      <c r="D114" s="80">
        <v>600</v>
      </c>
      <c r="E114" s="81" t="s">
        <v>54</v>
      </c>
      <c r="F114" s="55">
        <v>68.57</v>
      </c>
      <c r="G114" s="41"/>
      <c r="H114" s="35"/>
      <c r="I114" s="36" t="s">
        <v>33</v>
      </c>
      <c r="J114" s="37">
        <f t="shared" si="4"/>
        <v>1</v>
      </c>
      <c r="K114" s="35" t="s">
        <v>34</v>
      </c>
      <c r="L114" s="35" t="s">
        <v>4</v>
      </c>
      <c r="M114" s="38"/>
      <c r="N114" s="46"/>
      <c r="O114" s="46"/>
      <c r="P114" s="47"/>
      <c r="Q114" s="46"/>
      <c r="R114" s="46"/>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9">
        <f t="shared" si="5"/>
        <v>41142</v>
      </c>
      <c r="BB114" s="48">
        <f t="shared" si="6"/>
        <v>41142</v>
      </c>
      <c r="BC114" s="54" t="str">
        <f t="shared" si="7"/>
        <v>INR  Forty One Thousand One Hundred &amp; Forty Two  Only</v>
      </c>
      <c r="IA114" s="20">
        <v>8.01</v>
      </c>
      <c r="IB114" s="20" t="s">
        <v>163</v>
      </c>
      <c r="ID114" s="20">
        <v>600</v>
      </c>
      <c r="IE114" s="21" t="s">
        <v>54</v>
      </c>
      <c r="IF114" s="21"/>
      <c r="IG114" s="21"/>
      <c r="IH114" s="21"/>
      <c r="II114" s="21"/>
    </row>
    <row r="115" spans="1:243" s="20" customFormat="1" ht="94.5">
      <c r="A115" s="56">
        <v>8.02</v>
      </c>
      <c r="B115" s="79" t="s">
        <v>164</v>
      </c>
      <c r="C115" s="31"/>
      <c r="D115" s="62"/>
      <c r="E115" s="62"/>
      <c r="F115" s="62"/>
      <c r="G115" s="62"/>
      <c r="H115" s="62"/>
      <c r="I115" s="62"/>
      <c r="J115" s="62"/>
      <c r="K115" s="62"/>
      <c r="L115" s="62"/>
      <c r="M115" s="62"/>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IA115" s="20">
        <v>8.02</v>
      </c>
      <c r="IB115" s="20" t="s">
        <v>164</v>
      </c>
      <c r="IE115" s="21"/>
      <c r="IF115" s="21"/>
      <c r="IG115" s="21"/>
      <c r="IH115" s="21"/>
      <c r="II115" s="21"/>
    </row>
    <row r="116" spans="1:243" s="20" customFormat="1" ht="47.25">
      <c r="A116" s="56">
        <v>8.03</v>
      </c>
      <c r="B116" s="79" t="s">
        <v>165</v>
      </c>
      <c r="C116" s="31"/>
      <c r="D116" s="80">
        <v>250</v>
      </c>
      <c r="E116" s="81" t="s">
        <v>54</v>
      </c>
      <c r="F116" s="55">
        <v>124.77</v>
      </c>
      <c r="G116" s="41"/>
      <c r="H116" s="35"/>
      <c r="I116" s="36" t="s">
        <v>33</v>
      </c>
      <c r="J116" s="37">
        <f t="shared" si="4"/>
        <v>1</v>
      </c>
      <c r="K116" s="35" t="s">
        <v>34</v>
      </c>
      <c r="L116" s="35" t="s">
        <v>4</v>
      </c>
      <c r="M116" s="38"/>
      <c r="N116" s="46"/>
      <c r="O116" s="46"/>
      <c r="P116" s="47"/>
      <c r="Q116" s="46"/>
      <c r="R116" s="46"/>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9">
        <f t="shared" si="5"/>
        <v>31192.5</v>
      </c>
      <c r="BB116" s="48">
        <f t="shared" si="6"/>
        <v>31192.5</v>
      </c>
      <c r="BC116" s="54" t="str">
        <f t="shared" si="7"/>
        <v>INR  Thirty One Thousand One Hundred &amp; Ninety Two  and Paise Fifty Only</v>
      </c>
      <c r="IA116" s="20">
        <v>8.03</v>
      </c>
      <c r="IB116" s="20" t="s">
        <v>165</v>
      </c>
      <c r="ID116" s="20">
        <v>250</v>
      </c>
      <c r="IE116" s="21" t="s">
        <v>54</v>
      </c>
      <c r="IF116" s="21"/>
      <c r="IG116" s="21"/>
      <c r="IH116" s="21"/>
      <c r="II116" s="21"/>
    </row>
    <row r="117" spans="1:243" s="20" customFormat="1" ht="94.5">
      <c r="A117" s="56">
        <v>8.04</v>
      </c>
      <c r="B117" s="79" t="s">
        <v>166</v>
      </c>
      <c r="C117" s="31"/>
      <c r="D117" s="62"/>
      <c r="E117" s="62"/>
      <c r="F117" s="62"/>
      <c r="G117" s="62"/>
      <c r="H117" s="62"/>
      <c r="I117" s="62"/>
      <c r="J117" s="62"/>
      <c r="K117" s="62"/>
      <c r="L117" s="62"/>
      <c r="M117" s="62"/>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IA117" s="20">
        <v>8.04</v>
      </c>
      <c r="IB117" s="20" t="s">
        <v>166</v>
      </c>
      <c r="IE117" s="21"/>
      <c r="IF117" s="21"/>
      <c r="IG117" s="21"/>
      <c r="IH117" s="21"/>
      <c r="II117" s="21"/>
    </row>
    <row r="118" spans="1:243" s="20" customFormat="1" ht="42.75">
      <c r="A118" s="56">
        <v>8.05</v>
      </c>
      <c r="B118" s="79" t="s">
        <v>167</v>
      </c>
      <c r="C118" s="31"/>
      <c r="D118" s="80">
        <v>150</v>
      </c>
      <c r="E118" s="81" t="s">
        <v>54</v>
      </c>
      <c r="F118" s="55">
        <v>137.79</v>
      </c>
      <c r="G118" s="41"/>
      <c r="H118" s="35"/>
      <c r="I118" s="36" t="s">
        <v>33</v>
      </c>
      <c r="J118" s="37">
        <f t="shared" si="4"/>
        <v>1</v>
      </c>
      <c r="K118" s="35" t="s">
        <v>34</v>
      </c>
      <c r="L118" s="35" t="s">
        <v>4</v>
      </c>
      <c r="M118" s="38"/>
      <c r="N118" s="46"/>
      <c r="O118" s="46"/>
      <c r="P118" s="47"/>
      <c r="Q118" s="46"/>
      <c r="R118" s="46"/>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9">
        <f t="shared" si="5"/>
        <v>20668.5</v>
      </c>
      <c r="BB118" s="48">
        <f t="shared" si="6"/>
        <v>20668.5</v>
      </c>
      <c r="BC118" s="54" t="str">
        <f t="shared" si="7"/>
        <v>INR  Twenty Thousand Six Hundred &amp; Sixty Eight  and Paise Fifty Only</v>
      </c>
      <c r="IA118" s="20">
        <v>8.05</v>
      </c>
      <c r="IB118" s="20" t="s">
        <v>167</v>
      </c>
      <c r="ID118" s="20">
        <v>150</v>
      </c>
      <c r="IE118" s="21" t="s">
        <v>54</v>
      </c>
      <c r="IF118" s="21"/>
      <c r="IG118" s="21"/>
      <c r="IH118" s="21"/>
      <c r="II118" s="21"/>
    </row>
    <row r="119" spans="1:243" s="20" customFormat="1" ht="157.5">
      <c r="A119" s="56">
        <v>8.06</v>
      </c>
      <c r="B119" s="79" t="s">
        <v>168</v>
      </c>
      <c r="C119" s="31"/>
      <c r="D119" s="62"/>
      <c r="E119" s="62"/>
      <c r="F119" s="62"/>
      <c r="G119" s="62"/>
      <c r="H119" s="62"/>
      <c r="I119" s="62"/>
      <c r="J119" s="62"/>
      <c r="K119" s="62"/>
      <c r="L119" s="62"/>
      <c r="M119" s="62"/>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IA119" s="20">
        <v>8.06</v>
      </c>
      <c r="IB119" s="20" t="s">
        <v>168</v>
      </c>
      <c r="IE119" s="21"/>
      <c r="IF119" s="21"/>
      <c r="IG119" s="21"/>
      <c r="IH119" s="21"/>
      <c r="II119" s="21"/>
    </row>
    <row r="120" spans="1:243" s="20" customFormat="1" ht="28.5">
      <c r="A120" s="56">
        <v>8.07</v>
      </c>
      <c r="B120" s="79" t="s">
        <v>169</v>
      </c>
      <c r="C120" s="31"/>
      <c r="D120" s="80">
        <v>120</v>
      </c>
      <c r="E120" s="81" t="s">
        <v>46</v>
      </c>
      <c r="F120" s="55">
        <v>168.3</v>
      </c>
      <c r="G120" s="41"/>
      <c r="H120" s="35"/>
      <c r="I120" s="36" t="s">
        <v>33</v>
      </c>
      <c r="J120" s="37">
        <f t="shared" si="4"/>
        <v>1</v>
      </c>
      <c r="K120" s="35" t="s">
        <v>34</v>
      </c>
      <c r="L120" s="35" t="s">
        <v>4</v>
      </c>
      <c r="M120" s="38"/>
      <c r="N120" s="46"/>
      <c r="O120" s="46"/>
      <c r="P120" s="47"/>
      <c r="Q120" s="46"/>
      <c r="R120" s="46"/>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9">
        <f t="shared" si="5"/>
        <v>20196</v>
      </c>
      <c r="BB120" s="48">
        <f t="shared" si="6"/>
        <v>20196</v>
      </c>
      <c r="BC120" s="54" t="str">
        <f t="shared" si="7"/>
        <v>INR  Twenty Thousand One Hundred &amp; Ninety Six  Only</v>
      </c>
      <c r="IA120" s="20">
        <v>8.07</v>
      </c>
      <c r="IB120" s="20" t="s">
        <v>169</v>
      </c>
      <c r="ID120" s="20">
        <v>120</v>
      </c>
      <c r="IE120" s="21" t="s">
        <v>46</v>
      </c>
      <c r="IF120" s="21"/>
      <c r="IG120" s="21"/>
      <c r="IH120" s="21"/>
      <c r="II120" s="21"/>
    </row>
    <row r="121" spans="1:243" s="20" customFormat="1" ht="15.75">
      <c r="A121" s="56">
        <v>9</v>
      </c>
      <c r="B121" s="79" t="s">
        <v>170</v>
      </c>
      <c r="C121" s="31"/>
      <c r="D121" s="62"/>
      <c r="E121" s="62"/>
      <c r="F121" s="62"/>
      <c r="G121" s="62"/>
      <c r="H121" s="62"/>
      <c r="I121" s="62"/>
      <c r="J121" s="62"/>
      <c r="K121" s="62"/>
      <c r="L121" s="62"/>
      <c r="M121" s="62"/>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IA121" s="20">
        <v>9</v>
      </c>
      <c r="IB121" s="20" t="s">
        <v>170</v>
      </c>
      <c r="IE121" s="21"/>
      <c r="IF121" s="21"/>
      <c r="IG121" s="21"/>
      <c r="IH121" s="21"/>
      <c r="II121" s="21"/>
    </row>
    <row r="122" spans="1:243" s="20" customFormat="1" ht="110.25">
      <c r="A122" s="56">
        <v>9.01</v>
      </c>
      <c r="B122" s="79" t="s">
        <v>171</v>
      </c>
      <c r="C122" s="31"/>
      <c r="D122" s="62"/>
      <c r="E122" s="62"/>
      <c r="F122" s="62"/>
      <c r="G122" s="62"/>
      <c r="H122" s="62"/>
      <c r="I122" s="62"/>
      <c r="J122" s="62"/>
      <c r="K122" s="62"/>
      <c r="L122" s="62"/>
      <c r="M122" s="62"/>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IA122" s="20">
        <v>9.01</v>
      </c>
      <c r="IB122" s="20" t="s">
        <v>171</v>
      </c>
      <c r="IE122" s="21"/>
      <c r="IF122" s="21"/>
      <c r="IG122" s="21"/>
      <c r="IH122" s="21"/>
      <c r="II122" s="21"/>
    </row>
    <row r="123" spans="1:243" s="20" customFormat="1" ht="31.5">
      <c r="A123" s="56">
        <v>9.02</v>
      </c>
      <c r="B123" s="79" t="s">
        <v>172</v>
      </c>
      <c r="C123" s="31"/>
      <c r="D123" s="80">
        <v>2</v>
      </c>
      <c r="E123" s="81" t="s">
        <v>42</v>
      </c>
      <c r="F123" s="55">
        <v>477.86</v>
      </c>
      <c r="G123" s="41"/>
      <c r="H123" s="35"/>
      <c r="I123" s="36" t="s">
        <v>33</v>
      </c>
      <c r="J123" s="37">
        <f t="shared" si="4"/>
        <v>1</v>
      </c>
      <c r="K123" s="35" t="s">
        <v>34</v>
      </c>
      <c r="L123" s="35" t="s">
        <v>4</v>
      </c>
      <c r="M123" s="38"/>
      <c r="N123" s="46"/>
      <c r="O123" s="46"/>
      <c r="P123" s="47"/>
      <c r="Q123" s="46"/>
      <c r="R123" s="46"/>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9">
        <f t="shared" si="5"/>
        <v>955.72</v>
      </c>
      <c r="BB123" s="48">
        <f t="shared" si="6"/>
        <v>955.72</v>
      </c>
      <c r="BC123" s="54" t="str">
        <f t="shared" si="7"/>
        <v>INR  Nine Hundred &amp; Fifty Five  and Paise Seventy Two Only</v>
      </c>
      <c r="IA123" s="20">
        <v>9.02</v>
      </c>
      <c r="IB123" s="20" t="s">
        <v>172</v>
      </c>
      <c r="ID123" s="20">
        <v>2</v>
      </c>
      <c r="IE123" s="21" t="s">
        <v>42</v>
      </c>
      <c r="IF123" s="21"/>
      <c r="IG123" s="21"/>
      <c r="IH123" s="21"/>
      <c r="II123" s="21"/>
    </row>
    <row r="124" spans="1:243" s="20" customFormat="1" ht="126">
      <c r="A124" s="56">
        <v>9.03</v>
      </c>
      <c r="B124" s="79" t="s">
        <v>173</v>
      </c>
      <c r="C124" s="31"/>
      <c r="D124" s="62"/>
      <c r="E124" s="62"/>
      <c r="F124" s="62"/>
      <c r="G124" s="62"/>
      <c r="H124" s="62"/>
      <c r="I124" s="62"/>
      <c r="J124" s="62"/>
      <c r="K124" s="62"/>
      <c r="L124" s="62"/>
      <c r="M124" s="62"/>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IA124" s="20">
        <v>9.03</v>
      </c>
      <c r="IB124" s="20" t="s">
        <v>173</v>
      </c>
      <c r="IE124" s="21"/>
      <c r="IF124" s="21"/>
      <c r="IG124" s="21"/>
      <c r="IH124" s="21"/>
      <c r="II124" s="21"/>
    </row>
    <row r="125" spans="1:243" s="20" customFormat="1" ht="42.75">
      <c r="A125" s="56">
        <v>9.04</v>
      </c>
      <c r="B125" s="79" t="s">
        <v>174</v>
      </c>
      <c r="C125" s="31"/>
      <c r="D125" s="80">
        <v>42</v>
      </c>
      <c r="E125" s="81" t="s">
        <v>42</v>
      </c>
      <c r="F125" s="55">
        <v>1496.36</v>
      </c>
      <c r="G125" s="41"/>
      <c r="H125" s="35"/>
      <c r="I125" s="36" t="s">
        <v>33</v>
      </c>
      <c r="J125" s="37">
        <f t="shared" si="4"/>
        <v>1</v>
      </c>
      <c r="K125" s="35" t="s">
        <v>34</v>
      </c>
      <c r="L125" s="35" t="s">
        <v>4</v>
      </c>
      <c r="M125" s="38"/>
      <c r="N125" s="46"/>
      <c r="O125" s="46"/>
      <c r="P125" s="47"/>
      <c r="Q125" s="46"/>
      <c r="R125" s="46"/>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9">
        <f t="shared" si="5"/>
        <v>62847.12</v>
      </c>
      <c r="BB125" s="48">
        <f t="shared" si="6"/>
        <v>62847.12</v>
      </c>
      <c r="BC125" s="54" t="str">
        <f t="shared" si="7"/>
        <v>INR  Sixty Two Thousand Eight Hundred &amp; Forty Seven  and Paise Twelve Only</v>
      </c>
      <c r="IA125" s="20">
        <v>9.04</v>
      </c>
      <c r="IB125" s="20" t="s">
        <v>174</v>
      </c>
      <c r="ID125" s="20">
        <v>42</v>
      </c>
      <c r="IE125" s="21" t="s">
        <v>42</v>
      </c>
      <c r="IF125" s="21"/>
      <c r="IG125" s="21"/>
      <c r="IH125" s="21"/>
      <c r="II125" s="21"/>
    </row>
    <row r="126" spans="1:243" s="20" customFormat="1" ht="126">
      <c r="A126" s="56">
        <v>9.05</v>
      </c>
      <c r="B126" s="79" t="s">
        <v>175</v>
      </c>
      <c r="C126" s="31"/>
      <c r="D126" s="80">
        <v>65</v>
      </c>
      <c r="E126" s="81" t="s">
        <v>42</v>
      </c>
      <c r="F126" s="55">
        <v>1787.42</v>
      </c>
      <c r="G126" s="41"/>
      <c r="H126" s="35"/>
      <c r="I126" s="36" t="s">
        <v>33</v>
      </c>
      <c r="J126" s="37">
        <f t="shared" si="4"/>
        <v>1</v>
      </c>
      <c r="K126" s="35" t="s">
        <v>34</v>
      </c>
      <c r="L126" s="35" t="s">
        <v>4</v>
      </c>
      <c r="M126" s="38"/>
      <c r="N126" s="46"/>
      <c r="O126" s="46"/>
      <c r="P126" s="47"/>
      <c r="Q126" s="46"/>
      <c r="R126" s="46"/>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9">
        <f t="shared" si="5"/>
        <v>116182.3</v>
      </c>
      <c r="BB126" s="48">
        <f t="shared" si="6"/>
        <v>116182.3</v>
      </c>
      <c r="BC126" s="54" t="str">
        <f t="shared" si="7"/>
        <v>INR  One Lakh Sixteen Thousand One Hundred &amp; Eighty Two  and Paise Thirty Only</v>
      </c>
      <c r="IA126" s="20">
        <v>9.05</v>
      </c>
      <c r="IB126" s="20" t="s">
        <v>175</v>
      </c>
      <c r="ID126" s="20">
        <v>65</v>
      </c>
      <c r="IE126" s="21" t="s">
        <v>42</v>
      </c>
      <c r="IF126" s="21"/>
      <c r="IG126" s="21"/>
      <c r="IH126" s="21"/>
      <c r="II126" s="21"/>
    </row>
    <row r="127" spans="1:243" s="20" customFormat="1" ht="78.75">
      <c r="A127" s="56">
        <v>9.06</v>
      </c>
      <c r="B127" s="79" t="s">
        <v>176</v>
      </c>
      <c r="C127" s="31"/>
      <c r="D127" s="62"/>
      <c r="E127" s="62"/>
      <c r="F127" s="62"/>
      <c r="G127" s="62"/>
      <c r="H127" s="62"/>
      <c r="I127" s="62"/>
      <c r="J127" s="62"/>
      <c r="K127" s="62"/>
      <c r="L127" s="62"/>
      <c r="M127" s="62"/>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IA127" s="20">
        <v>9.06</v>
      </c>
      <c r="IB127" s="20" t="s">
        <v>176</v>
      </c>
      <c r="IE127" s="21"/>
      <c r="IF127" s="21"/>
      <c r="IG127" s="21"/>
      <c r="IH127" s="21"/>
      <c r="II127" s="21"/>
    </row>
    <row r="128" spans="1:243" s="20" customFormat="1" ht="42.75">
      <c r="A128" s="56">
        <v>9.07</v>
      </c>
      <c r="B128" s="79" t="s">
        <v>177</v>
      </c>
      <c r="C128" s="31"/>
      <c r="D128" s="80">
        <v>10</v>
      </c>
      <c r="E128" s="81" t="s">
        <v>42</v>
      </c>
      <c r="F128" s="55">
        <v>866.59</v>
      </c>
      <c r="G128" s="41"/>
      <c r="H128" s="35"/>
      <c r="I128" s="36" t="s">
        <v>33</v>
      </c>
      <c r="J128" s="37">
        <f t="shared" si="4"/>
        <v>1</v>
      </c>
      <c r="K128" s="35" t="s">
        <v>34</v>
      </c>
      <c r="L128" s="35" t="s">
        <v>4</v>
      </c>
      <c r="M128" s="38"/>
      <c r="N128" s="46"/>
      <c r="O128" s="46"/>
      <c r="P128" s="47"/>
      <c r="Q128" s="46"/>
      <c r="R128" s="46"/>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9">
        <f t="shared" si="5"/>
        <v>8665.9</v>
      </c>
      <c r="BB128" s="48">
        <f t="shared" si="6"/>
        <v>8665.9</v>
      </c>
      <c r="BC128" s="54" t="str">
        <f t="shared" si="7"/>
        <v>INR  Eight Thousand Six Hundred &amp; Sixty Five  and Paise Ninety Only</v>
      </c>
      <c r="IA128" s="20">
        <v>9.07</v>
      </c>
      <c r="IB128" s="20" t="s">
        <v>177</v>
      </c>
      <c r="ID128" s="20">
        <v>10</v>
      </c>
      <c r="IE128" s="21" t="s">
        <v>42</v>
      </c>
      <c r="IF128" s="21"/>
      <c r="IG128" s="21"/>
      <c r="IH128" s="21"/>
      <c r="II128" s="21"/>
    </row>
    <row r="129" spans="1:243" s="20" customFormat="1" ht="47.25">
      <c r="A129" s="56">
        <v>9.08</v>
      </c>
      <c r="B129" s="79" t="s">
        <v>178</v>
      </c>
      <c r="C129" s="31"/>
      <c r="D129" s="80">
        <v>100</v>
      </c>
      <c r="E129" s="81" t="s">
        <v>43</v>
      </c>
      <c r="F129" s="55">
        <v>137.97</v>
      </c>
      <c r="G129" s="41"/>
      <c r="H129" s="35"/>
      <c r="I129" s="36" t="s">
        <v>33</v>
      </c>
      <c r="J129" s="37">
        <f t="shared" si="4"/>
        <v>1</v>
      </c>
      <c r="K129" s="35" t="s">
        <v>34</v>
      </c>
      <c r="L129" s="35" t="s">
        <v>4</v>
      </c>
      <c r="M129" s="38"/>
      <c r="N129" s="46"/>
      <c r="O129" s="46"/>
      <c r="P129" s="47"/>
      <c r="Q129" s="46"/>
      <c r="R129" s="46"/>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9">
        <f t="shared" si="5"/>
        <v>13797</v>
      </c>
      <c r="BB129" s="48">
        <f t="shared" si="6"/>
        <v>13797</v>
      </c>
      <c r="BC129" s="54" t="str">
        <f t="shared" si="7"/>
        <v>INR  Thirteen Thousand Seven Hundred &amp; Ninety Seven  Only</v>
      </c>
      <c r="IA129" s="20">
        <v>9.08</v>
      </c>
      <c r="IB129" s="20" t="s">
        <v>178</v>
      </c>
      <c r="ID129" s="20">
        <v>100</v>
      </c>
      <c r="IE129" s="21" t="s">
        <v>43</v>
      </c>
      <c r="IF129" s="21"/>
      <c r="IG129" s="21"/>
      <c r="IH129" s="21"/>
      <c r="II129" s="21"/>
    </row>
    <row r="130" spans="1:243" s="20" customFormat="1" ht="204.75">
      <c r="A130" s="56">
        <v>9.09</v>
      </c>
      <c r="B130" s="79" t="s">
        <v>66</v>
      </c>
      <c r="C130" s="31"/>
      <c r="D130" s="80">
        <v>7</v>
      </c>
      <c r="E130" s="81" t="s">
        <v>42</v>
      </c>
      <c r="F130" s="55">
        <v>820.34</v>
      </c>
      <c r="G130" s="41"/>
      <c r="H130" s="35"/>
      <c r="I130" s="36" t="s">
        <v>33</v>
      </c>
      <c r="J130" s="37">
        <f t="shared" si="4"/>
        <v>1</v>
      </c>
      <c r="K130" s="35" t="s">
        <v>34</v>
      </c>
      <c r="L130" s="35" t="s">
        <v>4</v>
      </c>
      <c r="M130" s="38"/>
      <c r="N130" s="46"/>
      <c r="O130" s="46"/>
      <c r="P130" s="47"/>
      <c r="Q130" s="46"/>
      <c r="R130" s="46"/>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9">
        <f t="shared" si="5"/>
        <v>5742.38</v>
      </c>
      <c r="BB130" s="48">
        <f t="shared" si="6"/>
        <v>5742.38</v>
      </c>
      <c r="BC130" s="54" t="str">
        <f t="shared" si="7"/>
        <v>INR  Five Thousand Seven Hundred &amp; Forty Two  and Paise Thirty Eight Only</v>
      </c>
      <c r="IA130" s="20">
        <v>9.09</v>
      </c>
      <c r="IB130" s="20" t="s">
        <v>66</v>
      </c>
      <c r="ID130" s="20">
        <v>7</v>
      </c>
      <c r="IE130" s="21" t="s">
        <v>42</v>
      </c>
      <c r="IF130" s="21"/>
      <c r="IG130" s="21"/>
      <c r="IH130" s="21"/>
      <c r="II130" s="21"/>
    </row>
    <row r="131" spans="1:243" s="20" customFormat="1" ht="299.25">
      <c r="A131" s="56">
        <v>9.1</v>
      </c>
      <c r="B131" s="79" t="s">
        <v>179</v>
      </c>
      <c r="C131" s="31"/>
      <c r="D131" s="62"/>
      <c r="E131" s="62"/>
      <c r="F131" s="62"/>
      <c r="G131" s="62"/>
      <c r="H131" s="62"/>
      <c r="I131" s="62"/>
      <c r="J131" s="62"/>
      <c r="K131" s="62"/>
      <c r="L131" s="62"/>
      <c r="M131" s="62"/>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IA131" s="20">
        <v>9.1</v>
      </c>
      <c r="IB131" s="20" t="s">
        <v>179</v>
      </c>
      <c r="IE131" s="21"/>
      <c r="IF131" s="21"/>
      <c r="IG131" s="21"/>
      <c r="IH131" s="21"/>
      <c r="II131" s="21"/>
    </row>
    <row r="132" spans="1:243" s="20" customFormat="1" ht="31.5">
      <c r="A132" s="56">
        <v>9.11</v>
      </c>
      <c r="B132" s="79" t="s">
        <v>180</v>
      </c>
      <c r="C132" s="31"/>
      <c r="D132" s="62"/>
      <c r="E132" s="62"/>
      <c r="F132" s="62"/>
      <c r="G132" s="62"/>
      <c r="H132" s="62"/>
      <c r="I132" s="62"/>
      <c r="J132" s="62"/>
      <c r="K132" s="62"/>
      <c r="L132" s="62"/>
      <c r="M132" s="62"/>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IA132" s="20">
        <v>9.11</v>
      </c>
      <c r="IB132" s="20" t="s">
        <v>180</v>
      </c>
      <c r="IE132" s="21"/>
      <c r="IF132" s="21"/>
      <c r="IG132" s="21"/>
      <c r="IH132" s="21"/>
      <c r="II132" s="21"/>
    </row>
    <row r="133" spans="1:243" s="20" customFormat="1" ht="42.75">
      <c r="A133" s="56">
        <v>9.12</v>
      </c>
      <c r="B133" s="79" t="s">
        <v>181</v>
      </c>
      <c r="C133" s="31"/>
      <c r="D133" s="80">
        <v>186</v>
      </c>
      <c r="E133" s="81" t="s">
        <v>42</v>
      </c>
      <c r="F133" s="55">
        <v>1128.1</v>
      </c>
      <c r="G133" s="41"/>
      <c r="H133" s="35"/>
      <c r="I133" s="36" t="s">
        <v>33</v>
      </c>
      <c r="J133" s="37">
        <f t="shared" si="4"/>
        <v>1</v>
      </c>
      <c r="K133" s="35" t="s">
        <v>34</v>
      </c>
      <c r="L133" s="35" t="s">
        <v>4</v>
      </c>
      <c r="M133" s="38"/>
      <c r="N133" s="46"/>
      <c r="O133" s="46"/>
      <c r="P133" s="47"/>
      <c r="Q133" s="46"/>
      <c r="R133" s="46"/>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9">
        <f t="shared" si="5"/>
        <v>209826.6</v>
      </c>
      <c r="BB133" s="48">
        <f t="shared" si="6"/>
        <v>209826.6</v>
      </c>
      <c r="BC133" s="54" t="str">
        <f t="shared" si="7"/>
        <v>INR  Two Lakh Nine Thousand Eight Hundred &amp; Twenty Six  and Paise Sixty Only</v>
      </c>
      <c r="IA133" s="20">
        <v>9.12</v>
      </c>
      <c r="IB133" s="20" t="s">
        <v>181</v>
      </c>
      <c r="ID133" s="20">
        <v>186</v>
      </c>
      <c r="IE133" s="21" t="s">
        <v>42</v>
      </c>
      <c r="IF133" s="21"/>
      <c r="IG133" s="21"/>
      <c r="IH133" s="21"/>
      <c r="II133" s="21"/>
    </row>
    <row r="134" spans="1:243" s="20" customFormat="1" ht="204.75">
      <c r="A134" s="56">
        <v>9.13</v>
      </c>
      <c r="B134" s="79" t="s">
        <v>182</v>
      </c>
      <c r="C134" s="31"/>
      <c r="D134" s="62"/>
      <c r="E134" s="62"/>
      <c r="F134" s="62"/>
      <c r="G134" s="62"/>
      <c r="H134" s="62"/>
      <c r="I134" s="62"/>
      <c r="J134" s="62"/>
      <c r="K134" s="62"/>
      <c r="L134" s="62"/>
      <c r="M134" s="62"/>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IA134" s="20">
        <v>9.13</v>
      </c>
      <c r="IB134" s="20" t="s">
        <v>182</v>
      </c>
      <c r="IE134" s="21"/>
      <c r="IF134" s="21"/>
      <c r="IG134" s="21"/>
      <c r="IH134" s="21"/>
      <c r="II134" s="21"/>
    </row>
    <row r="135" spans="1:243" s="20" customFormat="1" ht="42.75">
      <c r="A135" s="56">
        <v>9.14</v>
      </c>
      <c r="B135" s="79" t="s">
        <v>67</v>
      </c>
      <c r="C135" s="31"/>
      <c r="D135" s="80">
        <v>15</v>
      </c>
      <c r="E135" s="81" t="s">
        <v>42</v>
      </c>
      <c r="F135" s="55">
        <v>1285.84</v>
      </c>
      <c r="G135" s="41"/>
      <c r="H135" s="35"/>
      <c r="I135" s="36" t="s">
        <v>33</v>
      </c>
      <c r="J135" s="37">
        <f t="shared" si="4"/>
        <v>1</v>
      </c>
      <c r="K135" s="35" t="s">
        <v>34</v>
      </c>
      <c r="L135" s="35" t="s">
        <v>4</v>
      </c>
      <c r="M135" s="38"/>
      <c r="N135" s="46"/>
      <c r="O135" s="46"/>
      <c r="P135" s="47"/>
      <c r="Q135" s="46"/>
      <c r="R135" s="46"/>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9">
        <f t="shared" si="5"/>
        <v>19287.6</v>
      </c>
      <c r="BB135" s="48">
        <f t="shared" si="6"/>
        <v>19287.6</v>
      </c>
      <c r="BC135" s="54" t="str">
        <f t="shared" si="7"/>
        <v>INR  Nineteen Thousand Two Hundred &amp; Eighty Seven  and Paise Sixty Only</v>
      </c>
      <c r="IA135" s="20">
        <v>9.14</v>
      </c>
      <c r="IB135" s="20" t="s">
        <v>67</v>
      </c>
      <c r="ID135" s="20">
        <v>15</v>
      </c>
      <c r="IE135" s="21" t="s">
        <v>42</v>
      </c>
      <c r="IF135" s="21"/>
      <c r="IG135" s="21"/>
      <c r="IH135" s="21"/>
      <c r="II135" s="21"/>
    </row>
    <row r="136" spans="1:243" s="20" customFormat="1" ht="34.5" customHeight="1">
      <c r="A136" s="56">
        <v>9.15</v>
      </c>
      <c r="B136" s="79" t="s">
        <v>183</v>
      </c>
      <c r="C136" s="31"/>
      <c r="D136" s="80">
        <v>20</v>
      </c>
      <c r="E136" s="81" t="s">
        <v>330</v>
      </c>
      <c r="F136" s="55">
        <v>33.32</v>
      </c>
      <c r="G136" s="41"/>
      <c r="H136" s="35"/>
      <c r="I136" s="36" t="s">
        <v>33</v>
      </c>
      <c r="J136" s="37">
        <f t="shared" si="4"/>
        <v>1</v>
      </c>
      <c r="K136" s="35" t="s">
        <v>34</v>
      </c>
      <c r="L136" s="35" t="s">
        <v>4</v>
      </c>
      <c r="M136" s="38"/>
      <c r="N136" s="46"/>
      <c r="O136" s="46"/>
      <c r="P136" s="47"/>
      <c r="Q136" s="46"/>
      <c r="R136" s="46"/>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9">
        <f t="shared" si="5"/>
        <v>666.4</v>
      </c>
      <c r="BB136" s="48">
        <f t="shared" si="6"/>
        <v>666.4</v>
      </c>
      <c r="BC136" s="54" t="str">
        <f t="shared" si="7"/>
        <v>INR  Six Hundred &amp; Sixty Six  and Paise Forty Only</v>
      </c>
      <c r="IA136" s="20">
        <v>9.15</v>
      </c>
      <c r="IB136" s="83" t="s">
        <v>183</v>
      </c>
      <c r="ID136" s="20">
        <v>20</v>
      </c>
      <c r="IE136" s="21" t="s">
        <v>330</v>
      </c>
      <c r="IF136" s="21"/>
      <c r="IG136" s="21"/>
      <c r="IH136" s="21"/>
      <c r="II136" s="21"/>
    </row>
    <row r="137" spans="1:243" s="20" customFormat="1" ht="63">
      <c r="A137" s="56">
        <v>9.16</v>
      </c>
      <c r="B137" s="79" t="s">
        <v>184</v>
      </c>
      <c r="C137" s="31"/>
      <c r="D137" s="80">
        <v>25</v>
      </c>
      <c r="E137" s="81" t="s">
        <v>331</v>
      </c>
      <c r="F137" s="55">
        <v>155.81</v>
      </c>
      <c r="G137" s="41"/>
      <c r="H137" s="35"/>
      <c r="I137" s="36" t="s">
        <v>33</v>
      </c>
      <c r="J137" s="37">
        <f t="shared" si="4"/>
        <v>1</v>
      </c>
      <c r="K137" s="35" t="s">
        <v>34</v>
      </c>
      <c r="L137" s="35" t="s">
        <v>4</v>
      </c>
      <c r="M137" s="38"/>
      <c r="N137" s="46"/>
      <c r="O137" s="46"/>
      <c r="P137" s="47"/>
      <c r="Q137" s="46"/>
      <c r="R137" s="46"/>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9">
        <f t="shared" si="5"/>
        <v>3895.25</v>
      </c>
      <c r="BB137" s="48">
        <f t="shared" si="6"/>
        <v>3895.25</v>
      </c>
      <c r="BC137" s="54" t="str">
        <f t="shared" si="7"/>
        <v>INR  Three Thousand Eight Hundred &amp; Ninety Five  and Paise Twenty Five Only</v>
      </c>
      <c r="IA137" s="20">
        <v>9.16</v>
      </c>
      <c r="IB137" s="20" t="s">
        <v>184</v>
      </c>
      <c r="ID137" s="20">
        <v>25</v>
      </c>
      <c r="IE137" s="21" t="s">
        <v>331</v>
      </c>
      <c r="IF137" s="21"/>
      <c r="IG137" s="21"/>
      <c r="IH137" s="21"/>
      <c r="II137" s="21"/>
    </row>
    <row r="138" spans="1:243" s="20" customFormat="1" ht="63">
      <c r="A138" s="56">
        <v>9.17</v>
      </c>
      <c r="B138" s="79" t="s">
        <v>185</v>
      </c>
      <c r="C138" s="31"/>
      <c r="D138" s="80">
        <v>15</v>
      </c>
      <c r="E138" s="81" t="s">
        <v>331</v>
      </c>
      <c r="F138" s="55">
        <v>120.21</v>
      </c>
      <c r="G138" s="41"/>
      <c r="H138" s="35"/>
      <c r="I138" s="36" t="s">
        <v>33</v>
      </c>
      <c r="J138" s="37">
        <f t="shared" si="4"/>
        <v>1</v>
      </c>
      <c r="K138" s="35" t="s">
        <v>34</v>
      </c>
      <c r="L138" s="35" t="s">
        <v>4</v>
      </c>
      <c r="M138" s="38"/>
      <c r="N138" s="46"/>
      <c r="O138" s="46"/>
      <c r="P138" s="47"/>
      <c r="Q138" s="46"/>
      <c r="R138" s="46"/>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9">
        <f t="shared" si="5"/>
        <v>1803.15</v>
      </c>
      <c r="BB138" s="48">
        <f t="shared" si="6"/>
        <v>1803.15</v>
      </c>
      <c r="BC138" s="54" t="str">
        <f t="shared" si="7"/>
        <v>INR  One Thousand Eight Hundred &amp; Three  and Paise Fifteen Only</v>
      </c>
      <c r="IA138" s="20">
        <v>9.17</v>
      </c>
      <c r="IB138" s="20" t="s">
        <v>185</v>
      </c>
      <c r="ID138" s="20">
        <v>15</v>
      </c>
      <c r="IE138" s="21" t="s">
        <v>331</v>
      </c>
      <c r="IF138" s="21"/>
      <c r="IG138" s="21"/>
      <c r="IH138" s="21"/>
      <c r="II138" s="21"/>
    </row>
    <row r="139" spans="1:243" s="20" customFormat="1" ht="15.75">
      <c r="A139" s="56">
        <v>10</v>
      </c>
      <c r="B139" s="79" t="s">
        <v>186</v>
      </c>
      <c r="C139" s="31"/>
      <c r="D139" s="62"/>
      <c r="E139" s="62"/>
      <c r="F139" s="62"/>
      <c r="G139" s="62"/>
      <c r="H139" s="62"/>
      <c r="I139" s="62"/>
      <c r="J139" s="62"/>
      <c r="K139" s="62"/>
      <c r="L139" s="62"/>
      <c r="M139" s="62"/>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IA139" s="20">
        <v>10</v>
      </c>
      <c r="IB139" s="20" t="s">
        <v>186</v>
      </c>
      <c r="IE139" s="21"/>
      <c r="IF139" s="21"/>
      <c r="IG139" s="21"/>
      <c r="IH139" s="21"/>
      <c r="II139" s="21"/>
    </row>
    <row r="140" spans="1:243" s="20" customFormat="1" ht="173.25">
      <c r="A140" s="56">
        <v>10.01</v>
      </c>
      <c r="B140" s="79" t="s">
        <v>68</v>
      </c>
      <c r="C140" s="31"/>
      <c r="D140" s="80">
        <v>6</v>
      </c>
      <c r="E140" s="81" t="s">
        <v>46</v>
      </c>
      <c r="F140" s="55">
        <v>233.76</v>
      </c>
      <c r="G140" s="41"/>
      <c r="H140" s="35"/>
      <c r="I140" s="36" t="s">
        <v>33</v>
      </c>
      <c r="J140" s="37">
        <f t="shared" si="4"/>
        <v>1</v>
      </c>
      <c r="K140" s="35" t="s">
        <v>34</v>
      </c>
      <c r="L140" s="35" t="s">
        <v>4</v>
      </c>
      <c r="M140" s="38"/>
      <c r="N140" s="46"/>
      <c r="O140" s="46"/>
      <c r="P140" s="47"/>
      <c r="Q140" s="46"/>
      <c r="R140" s="46"/>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9">
        <f t="shared" si="5"/>
        <v>1402.56</v>
      </c>
      <c r="BB140" s="48">
        <f t="shared" si="6"/>
        <v>1402.56</v>
      </c>
      <c r="BC140" s="54" t="str">
        <f t="shared" si="7"/>
        <v>INR  One Thousand Four Hundred &amp; Two  and Paise Fifty Six Only</v>
      </c>
      <c r="IA140" s="20">
        <v>10.01</v>
      </c>
      <c r="IB140" s="20" t="s">
        <v>68</v>
      </c>
      <c r="ID140" s="20">
        <v>6</v>
      </c>
      <c r="IE140" s="21" t="s">
        <v>46</v>
      </c>
      <c r="IF140" s="21"/>
      <c r="IG140" s="21"/>
      <c r="IH140" s="21"/>
      <c r="II140" s="21"/>
    </row>
    <row r="141" spans="1:243" s="20" customFormat="1" ht="110.25">
      <c r="A141" s="56">
        <v>10.02</v>
      </c>
      <c r="B141" s="79" t="s">
        <v>187</v>
      </c>
      <c r="C141" s="31"/>
      <c r="D141" s="62"/>
      <c r="E141" s="62"/>
      <c r="F141" s="62"/>
      <c r="G141" s="62"/>
      <c r="H141" s="62"/>
      <c r="I141" s="62"/>
      <c r="J141" s="62"/>
      <c r="K141" s="62"/>
      <c r="L141" s="62"/>
      <c r="M141" s="62"/>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IA141" s="20">
        <v>10.02</v>
      </c>
      <c r="IB141" s="20" t="s">
        <v>187</v>
      </c>
      <c r="IE141" s="21"/>
      <c r="IF141" s="21"/>
      <c r="IG141" s="21"/>
      <c r="IH141" s="21"/>
      <c r="II141" s="21"/>
    </row>
    <row r="142" spans="1:243" s="20" customFormat="1" ht="42.75">
      <c r="A142" s="56">
        <v>10.03</v>
      </c>
      <c r="B142" s="79" t="s">
        <v>55</v>
      </c>
      <c r="C142" s="31"/>
      <c r="D142" s="80">
        <v>55</v>
      </c>
      <c r="E142" s="81" t="s">
        <v>43</v>
      </c>
      <c r="F142" s="55">
        <v>280.36</v>
      </c>
      <c r="G142" s="41"/>
      <c r="H142" s="35"/>
      <c r="I142" s="36" t="s">
        <v>33</v>
      </c>
      <c r="J142" s="37">
        <f t="shared" si="4"/>
        <v>1</v>
      </c>
      <c r="K142" s="35" t="s">
        <v>34</v>
      </c>
      <c r="L142" s="35" t="s">
        <v>4</v>
      </c>
      <c r="M142" s="38"/>
      <c r="N142" s="46"/>
      <c r="O142" s="46"/>
      <c r="P142" s="47"/>
      <c r="Q142" s="46"/>
      <c r="R142" s="46"/>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9">
        <f t="shared" si="5"/>
        <v>15419.8</v>
      </c>
      <c r="BB142" s="48">
        <f t="shared" si="6"/>
        <v>15419.8</v>
      </c>
      <c r="BC142" s="54" t="str">
        <f t="shared" si="7"/>
        <v>INR  Fifteen Thousand Four Hundred &amp; Nineteen  and Paise Eighty Only</v>
      </c>
      <c r="IA142" s="20">
        <v>10.03</v>
      </c>
      <c r="IB142" s="20" t="s">
        <v>55</v>
      </c>
      <c r="ID142" s="20">
        <v>55</v>
      </c>
      <c r="IE142" s="21" t="s">
        <v>43</v>
      </c>
      <c r="IF142" s="21"/>
      <c r="IG142" s="21"/>
      <c r="IH142" s="21"/>
      <c r="II142" s="21"/>
    </row>
    <row r="143" spans="1:243" s="20" customFormat="1" ht="126">
      <c r="A143" s="56">
        <v>10.04</v>
      </c>
      <c r="B143" s="79" t="s">
        <v>188</v>
      </c>
      <c r="C143" s="31"/>
      <c r="D143" s="62"/>
      <c r="E143" s="62"/>
      <c r="F143" s="62"/>
      <c r="G143" s="62"/>
      <c r="H143" s="62"/>
      <c r="I143" s="62"/>
      <c r="J143" s="62"/>
      <c r="K143" s="62"/>
      <c r="L143" s="62"/>
      <c r="M143" s="62"/>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IA143" s="20">
        <v>10.04</v>
      </c>
      <c r="IB143" s="20" t="s">
        <v>188</v>
      </c>
      <c r="IE143" s="21"/>
      <c r="IF143" s="21"/>
      <c r="IG143" s="21"/>
      <c r="IH143" s="21"/>
      <c r="II143" s="21"/>
    </row>
    <row r="144" spans="1:243" s="20" customFormat="1" ht="15.75">
      <c r="A144" s="56">
        <v>10.05</v>
      </c>
      <c r="B144" s="79" t="s">
        <v>189</v>
      </c>
      <c r="C144" s="31"/>
      <c r="D144" s="62"/>
      <c r="E144" s="62"/>
      <c r="F144" s="62"/>
      <c r="G144" s="62"/>
      <c r="H144" s="62"/>
      <c r="I144" s="62"/>
      <c r="J144" s="62"/>
      <c r="K144" s="62"/>
      <c r="L144" s="62"/>
      <c r="M144" s="62"/>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IA144" s="20">
        <v>10.05</v>
      </c>
      <c r="IB144" s="20" t="s">
        <v>189</v>
      </c>
      <c r="IE144" s="21"/>
      <c r="IF144" s="21"/>
      <c r="IG144" s="21"/>
      <c r="IH144" s="21"/>
      <c r="II144" s="21"/>
    </row>
    <row r="145" spans="1:243" s="20" customFormat="1" ht="28.5">
      <c r="A145" s="56">
        <v>10.06</v>
      </c>
      <c r="B145" s="79" t="s">
        <v>69</v>
      </c>
      <c r="C145" s="31"/>
      <c r="D145" s="80">
        <v>6</v>
      </c>
      <c r="E145" s="81" t="s">
        <v>46</v>
      </c>
      <c r="F145" s="55">
        <v>167.25</v>
      </c>
      <c r="G145" s="41"/>
      <c r="H145" s="35"/>
      <c r="I145" s="36" t="s">
        <v>33</v>
      </c>
      <c r="J145" s="37">
        <f aca="true" t="shared" si="8" ref="J144:J202">IF(I145="Less(-)",-1,1)</f>
        <v>1</v>
      </c>
      <c r="K145" s="35" t="s">
        <v>34</v>
      </c>
      <c r="L145" s="35" t="s">
        <v>4</v>
      </c>
      <c r="M145" s="38"/>
      <c r="N145" s="46"/>
      <c r="O145" s="46"/>
      <c r="P145" s="47"/>
      <c r="Q145" s="46"/>
      <c r="R145" s="46"/>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9">
        <f aca="true" t="shared" si="9" ref="BA144:BA202">total_amount_ba($B$2,$D$2,D145,F145,J145,K145,M145)</f>
        <v>1003.5</v>
      </c>
      <c r="BB145" s="48">
        <f aca="true" t="shared" si="10" ref="BB144:BB202">BA145+SUM(N145:AZ145)</f>
        <v>1003.5</v>
      </c>
      <c r="BC145" s="54" t="str">
        <f aca="true" t="shared" si="11" ref="BC144:BC202">SpellNumber(L145,BB145)</f>
        <v>INR  One Thousand  &amp;Three  and Paise Fifty Only</v>
      </c>
      <c r="IA145" s="20">
        <v>10.06</v>
      </c>
      <c r="IB145" s="20" t="s">
        <v>69</v>
      </c>
      <c r="ID145" s="20">
        <v>6</v>
      </c>
      <c r="IE145" s="21" t="s">
        <v>46</v>
      </c>
      <c r="IF145" s="21"/>
      <c r="IG145" s="21"/>
      <c r="IH145" s="21"/>
      <c r="II145" s="21"/>
    </row>
    <row r="146" spans="1:243" s="20" customFormat="1" ht="15.75">
      <c r="A146" s="56">
        <v>10.07</v>
      </c>
      <c r="B146" s="79" t="s">
        <v>190</v>
      </c>
      <c r="C146" s="31"/>
      <c r="D146" s="62"/>
      <c r="E146" s="62"/>
      <c r="F146" s="62"/>
      <c r="G146" s="62"/>
      <c r="H146" s="62"/>
      <c r="I146" s="62"/>
      <c r="J146" s="62"/>
      <c r="K146" s="62"/>
      <c r="L146" s="62"/>
      <c r="M146" s="62"/>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IA146" s="20">
        <v>10.07</v>
      </c>
      <c r="IB146" s="20" t="s">
        <v>190</v>
      </c>
      <c r="IE146" s="21"/>
      <c r="IF146" s="21"/>
      <c r="IG146" s="21"/>
      <c r="IH146" s="21"/>
      <c r="II146" s="21"/>
    </row>
    <row r="147" spans="1:243" s="20" customFormat="1" ht="28.5">
      <c r="A147" s="56">
        <v>10.08</v>
      </c>
      <c r="B147" s="79" t="s">
        <v>70</v>
      </c>
      <c r="C147" s="31"/>
      <c r="D147" s="80">
        <v>6</v>
      </c>
      <c r="E147" s="81" t="s">
        <v>46</v>
      </c>
      <c r="F147" s="55">
        <v>101.67</v>
      </c>
      <c r="G147" s="41"/>
      <c r="H147" s="35"/>
      <c r="I147" s="36" t="s">
        <v>33</v>
      </c>
      <c r="J147" s="37">
        <f t="shared" si="8"/>
        <v>1</v>
      </c>
      <c r="K147" s="35" t="s">
        <v>34</v>
      </c>
      <c r="L147" s="35" t="s">
        <v>4</v>
      </c>
      <c r="M147" s="38"/>
      <c r="N147" s="46"/>
      <c r="O147" s="46"/>
      <c r="P147" s="47"/>
      <c r="Q147" s="46"/>
      <c r="R147" s="46"/>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9">
        <f t="shared" si="9"/>
        <v>610.02</v>
      </c>
      <c r="BB147" s="48">
        <f t="shared" si="10"/>
        <v>610.02</v>
      </c>
      <c r="BC147" s="54" t="str">
        <f t="shared" si="11"/>
        <v>INR  Six Hundred &amp; Ten  and Paise Two Only</v>
      </c>
      <c r="IA147" s="20">
        <v>10.08</v>
      </c>
      <c r="IB147" s="20" t="s">
        <v>70</v>
      </c>
      <c r="ID147" s="20">
        <v>6</v>
      </c>
      <c r="IE147" s="21" t="s">
        <v>46</v>
      </c>
      <c r="IF147" s="21"/>
      <c r="IG147" s="21"/>
      <c r="IH147" s="21"/>
      <c r="II147" s="21"/>
    </row>
    <row r="148" spans="1:243" s="20" customFormat="1" ht="111.75" customHeight="1">
      <c r="A148" s="56">
        <v>10.09</v>
      </c>
      <c r="B148" s="79" t="s">
        <v>191</v>
      </c>
      <c r="C148" s="31"/>
      <c r="D148" s="62"/>
      <c r="E148" s="62"/>
      <c r="F148" s="62"/>
      <c r="G148" s="62"/>
      <c r="H148" s="62"/>
      <c r="I148" s="62"/>
      <c r="J148" s="62"/>
      <c r="K148" s="62"/>
      <c r="L148" s="62"/>
      <c r="M148" s="62"/>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IA148" s="20">
        <v>10.09</v>
      </c>
      <c r="IB148" s="20" t="s">
        <v>191</v>
      </c>
      <c r="IE148" s="21"/>
      <c r="IF148" s="21"/>
      <c r="IG148" s="21"/>
      <c r="IH148" s="21"/>
      <c r="II148" s="21"/>
    </row>
    <row r="149" spans="1:243" s="20" customFormat="1" ht="30" customHeight="1">
      <c r="A149" s="56">
        <v>10.1</v>
      </c>
      <c r="B149" s="79" t="s">
        <v>71</v>
      </c>
      <c r="C149" s="31"/>
      <c r="D149" s="80">
        <v>18</v>
      </c>
      <c r="E149" s="81" t="s">
        <v>46</v>
      </c>
      <c r="F149" s="55">
        <v>271.37</v>
      </c>
      <c r="G149" s="41"/>
      <c r="H149" s="35"/>
      <c r="I149" s="36" t="s">
        <v>33</v>
      </c>
      <c r="J149" s="37">
        <f t="shared" si="8"/>
        <v>1</v>
      </c>
      <c r="K149" s="35" t="s">
        <v>34</v>
      </c>
      <c r="L149" s="35" t="s">
        <v>4</v>
      </c>
      <c r="M149" s="38"/>
      <c r="N149" s="46"/>
      <c r="O149" s="46"/>
      <c r="P149" s="47"/>
      <c r="Q149" s="46"/>
      <c r="R149" s="46"/>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9">
        <f t="shared" si="9"/>
        <v>4884.66</v>
      </c>
      <c r="BB149" s="48">
        <f t="shared" si="10"/>
        <v>4884.66</v>
      </c>
      <c r="BC149" s="54" t="str">
        <f t="shared" si="11"/>
        <v>INR  Four Thousand Eight Hundred &amp; Eighty Four  and Paise Sixty Six Only</v>
      </c>
      <c r="IA149" s="20">
        <v>10.1</v>
      </c>
      <c r="IB149" s="20" t="s">
        <v>71</v>
      </c>
      <c r="ID149" s="20">
        <v>18</v>
      </c>
      <c r="IE149" s="21" t="s">
        <v>46</v>
      </c>
      <c r="IF149" s="21"/>
      <c r="IG149" s="21"/>
      <c r="IH149" s="21"/>
      <c r="II149" s="21"/>
    </row>
    <row r="150" spans="1:243" s="20" customFormat="1" ht="409.5">
      <c r="A150" s="56">
        <v>10.11</v>
      </c>
      <c r="B150" s="79" t="s">
        <v>192</v>
      </c>
      <c r="C150" s="31"/>
      <c r="D150" s="80">
        <v>200</v>
      </c>
      <c r="E150" s="81" t="s">
        <v>42</v>
      </c>
      <c r="F150" s="55">
        <v>1506.97</v>
      </c>
      <c r="G150" s="41"/>
      <c r="H150" s="35"/>
      <c r="I150" s="36" t="s">
        <v>33</v>
      </c>
      <c r="J150" s="37">
        <f t="shared" si="8"/>
        <v>1</v>
      </c>
      <c r="K150" s="35" t="s">
        <v>34</v>
      </c>
      <c r="L150" s="35" t="s">
        <v>4</v>
      </c>
      <c r="M150" s="38"/>
      <c r="N150" s="46"/>
      <c r="O150" s="46"/>
      <c r="P150" s="47"/>
      <c r="Q150" s="46"/>
      <c r="R150" s="46"/>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9">
        <f t="shared" si="9"/>
        <v>301394</v>
      </c>
      <c r="BB150" s="48">
        <f t="shared" si="10"/>
        <v>301394</v>
      </c>
      <c r="BC150" s="54" t="str">
        <f t="shared" si="11"/>
        <v>INR  Three Lakh One Thousand Three Hundred &amp; Ninety Four  Only</v>
      </c>
      <c r="IA150" s="20">
        <v>10.11</v>
      </c>
      <c r="IB150" s="20" t="s">
        <v>192</v>
      </c>
      <c r="ID150" s="20">
        <v>200</v>
      </c>
      <c r="IE150" s="21" t="s">
        <v>42</v>
      </c>
      <c r="IF150" s="21"/>
      <c r="IG150" s="21"/>
      <c r="IH150" s="21"/>
      <c r="II150" s="21"/>
    </row>
    <row r="151" spans="1:243" s="20" customFormat="1" ht="110.25">
      <c r="A151" s="56">
        <v>10.12</v>
      </c>
      <c r="B151" s="79" t="s">
        <v>193</v>
      </c>
      <c r="C151" s="31"/>
      <c r="D151" s="80">
        <v>165</v>
      </c>
      <c r="E151" s="81" t="s">
        <v>42</v>
      </c>
      <c r="F151" s="55">
        <v>238.71</v>
      </c>
      <c r="G151" s="41"/>
      <c r="H151" s="35"/>
      <c r="I151" s="36" t="s">
        <v>33</v>
      </c>
      <c r="J151" s="37">
        <f t="shared" si="8"/>
        <v>1</v>
      </c>
      <c r="K151" s="35" t="s">
        <v>34</v>
      </c>
      <c r="L151" s="35" t="s">
        <v>4</v>
      </c>
      <c r="M151" s="38"/>
      <c r="N151" s="46"/>
      <c r="O151" s="46"/>
      <c r="P151" s="47"/>
      <c r="Q151" s="46"/>
      <c r="R151" s="46"/>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9">
        <f t="shared" si="9"/>
        <v>39387.15</v>
      </c>
      <c r="BB151" s="48">
        <f t="shared" si="10"/>
        <v>39387.15</v>
      </c>
      <c r="BC151" s="54" t="str">
        <f t="shared" si="11"/>
        <v>INR  Thirty Nine Thousand Three Hundred &amp; Eighty Seven  and Paise Fifteen Only</v>
      </c>
      <c r="IA151" s="20">
        <v>10.12</v>
      </c>
      <c r="IB151" s="20" t="s">
        <v>193</v>
      </c>
      <c r="ID151" s="20">
        <v>165</v>
      </c>
      <c r="IE151" s="21" t="s">
        <v>42</v>
      </c>
      <c r="IF151" s="21"/>
      <c r="IG151" s="21"/>
      <c r="IH151" s="21"/>
      <c r="II151" s="21"/>
    </row>
    <row r="152" spans="1:243" s="20" customFormat="1" ht="15.75">
      <c r="A152" s="56">
        <v>11</v>
      </c>
      <c r="B152" s="79" t="s">
        <v>194</v>
      </c>
      <c r="C152" s="31"/>
      <c r="D152" s="62"/>
      <c r="E152" s="62"/>
      <c r="F152" s="62"/>
      <c r="G152" s="62"/>
      <c r="H152" s="62"/>
      <c r="I152" s="62"/>
      <c r="J152" s="62"/>
      <c r="K152" s="62"/>
      <c r="L152" s="62"/>
      <c r="M152" s="62"/>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IA152" s="20">
        <v>11</v>
      </c>
      <c r="IB152" s="20" t="s">
        <v>194</v>
      </c>
      <c r="IE152" s="21"/>
      <c r="IF152" s="21"/>
      <c r="IG152" s="21"/>
      <c r="IH152" s="21"/>
      <c r="II152" s="21"/>
    </row>
    <row r="153" spans="1:243" s="20" customFormat="1" ht="15.75">
      <c r="A153" s="56">
        <v>11.01</v>
      </c>
      <c r="B153" s="79" t="s">
        <v>195</v>
      </c>
      <c r="C153" s="31"/>
      <c r="D153" s="62"/>
      <c r="E153" s="62"/>
      <c r="F153" s="62"/>
      <c r="G153" s="62"/>
      <c r="H153" s="62"/>
      <c r="I153" s="62"/>
      <c r="J153" s="62"/>
      <c r="K153" s="62"/>
      <c r="L153" s="62"/>
      <c r="M153" s="62"/>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IA153" s="20">
        <v>11.01</v>
      </c>
      <c r="IB153" s="20" t="s">
        <v>195</v>
      </c>
      <c r="IE153" s="21"/>
      <c r="IF153" s="21"/>
      <c r="IG153" s="21"/>
      <c r="IH153" s="21"/>
      <c r="II153" s="21"/>
    </row>
    <row r="154" spans="1:243" s="20" customFormat="1" ht="42.75">
      <c r="A154" s="56">
        <v>11.02</v>
      </c>
      <c r="B154" s="79" t="s">
        <v>47</v>
      </c>
      <c r="C154" s="31"/>
      <c r="D154" s="80">
        <v>580</v>
      </c>
      <c r="E154" s="81" t="s">
        <v>42</v>
      </c>
      <c r="F154" s="55">
        <v>258.09</v>
      </c>
      <c r="G154" s="41"/>
      <c r="H154" s="35"/>
      <c r="I154" s="36" t="s">
        <v>33</v>
      </c>
      <c r="J154" s="37">
        <f t="shared" si="8"/>
        <v>1</v>
      </c>
      <c r="K154" s="35" t="s">
        <v>34</v>
      </c>
      <c r="L154" s="35" t="s">
        <v>4</v>
      </c>
      <c r="M154" s="38"/>
      <c r="N154" s="46"/>
      <c r="O154" s="46"/>
      <c r="P154" s="47"/>
      <c r="Q154" s="46"/>
      <c r="R154" s="46"/>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9">
        <f t="shared" si="9"/>
        <v>149692.2</v>
      </c>
      <c r="BB154" s="48">
        <f t="shared" si="10"/>
        <v>149692.2</v>
      </c>
      <c r="BC154" s="54" t="str">
        <f t="shared" si="11"/>
        <v>INR  One Lakh Forty Nine Thousand Six Hundred &amp; Ninety Two  and Paise Twenty Only</v>
      </c>
      <c r="IA154" s="20">
        <v>11.02</v>
      </c>
      <c r="IB154" s="20" t="s">
        <v>47</v>
      </c>
      <c r="ID154" s="20">
        <v>580</v>
      </c>
      <c r="IE154" s="21" t="s">
        <v>42</v>
      </c>
      <c r="IF154" s="21"/>
      <c r="IG154" s="21"/>
      <c r="IH154" s="21"/>
      <c r="II154" s="21"/>
    </row>
    <row r="155" spans="1:243" s="20" customFormat="1" ht="31.5">
      <c r="A155" s="56">
        <v>11.03</v>
      </c>
      <c r="B155" s="79" t="s">
        <v>196</v>
      </c>
      <c r="C155" s="31"/>
      <c r="D155" s="62"/>
      <c r="E155" s="62"/>
      <c r="F155" s="62"/>
      <c r="G155" s="62"/>
      <c r="H155" s="62"/>
      <c r="I155" s="62"/>
      <c r="J155" s="62"/>
      <c r="K155" s="62"/>
      <c r="L155" s="62"/>
      <c r="M155" s="62"/>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IA155" s="20">
        <v>11.03</v>
      </c>
      <c r="IB155" s="20" t="s">
        <v>196</v>
      </c>
      <c r="IE155" s="21"/>
      <c r="IF155" s="21"/>
      <c r="IG155" s="21"/>
      <c r="IH155" s="21"/>
      <c r="II155" s="21"/>
    </row>
    <row r="156" spans="1:243" s="20" customFormat="1" ht="42.75">
      <c r="A156" s="56">
        <v>11.04</v>
      </c>
      <c r="B156" s="79" t="s">
        <v>47</v>
      </c>
      <c r="C156" s="31"/>
      <c r="D156" s="80">
        <v>580</v>
      </c>
      <c r="E156" s="81" t="s">
        <v>42</v>
      </c>
      <c r="F156" s="55">
        <v>297.33</v>
      </c>
      <c r="G156" s="41"/>
      <c r="H156" s="35"/>
      <c r="I156" s="36" t="s">
        <v>33</v>
      </c>
      <c r="J156" s="37">
        <f t="shared" si="8"/>
        <v>1</v>
      </c>
      <c r="K156" s="35" t="s">
        <v>34</v>
      </c>
      <c r="L156" s="35" t="s">
        <v>4</v>
      </c>
      <c r="M156" s="38"/>
      <c r="N156" s="46"/>
      <c r="O156" s="46"/>
      <c r="P156" s="47"/>
      <c r="Q156" s="46"/>
      <c r="R156" s="46"/>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9">
        <f t="shared" si="9"/>
        <v>172451.4</v>
      </c>
      <c r="BB156" s="48">
        <f t="shared" si="10"/>
        <v>172451.4</v>
      </c>
      <c r="BC156" s="54" t="str">
        <f t="shared" si="11"/>
        <v>INR  One Lakh Seventy Two Thousand Four Hundred &amp; Fifty One  and Paise Forty Only</v>
      </c>
      <c r="IA156" s="20">
        <v>11.04</v>
      </c>
      <c r="IB156" s="20" t="s">
        <v>47</v>
      </c>
      <c r="ID156" s="20">
        <v>580</v>
      </c>
      <c r="IE156" s="21" t="s">
        <v>42</v>
      </c>
      <c r="IF156" s="21"/>
      <c r="IG156" s="21"/>
      <c r="IH156" s="21"/>
      <c r="II156" s="21"/>
    </row>
    <row r="157" spans="1:243" s="20" customFormat="1" ht="15.75">
      <c r="A157" s="56">
        <v>11.05</v>
      </c>
      <c r="B157" s="79" t="s">
        <v>197</v>
      </c>
      <c r="C157" s="31"/>
      <c r="D157" s="62"/>
      <c r="E157" s="62"/>
      <c r="F157" s="62"/>
      <c r="G157" s="62"/>
      <c r="H157" s="62"/>
      <c r="I157" s="62"/>
      <c r="J157" s="62"/>
      <c r="K157" s="62"/>
      <c r="L157" s="62"/>
      <c r="M157" s="62"/>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IA157" s="20">
        <v>11.05</v>
      </c>
      <c r="IB157" s="20" t="s">
        <v>197</v>
      </c>
      <c r="IE157" s="21"/>
      <c r="IF157" s="21"/>
      <c r="IG157" s="21"/>
      <c r="IH157" s="21"/>
      <c r="II157" s="21"/>
    </row>
    <row r="158" spans="1:243" s="20" customFormat="1" ht="42.75">
      <c r="A158" s="56">
        <v>11.06</v>
      </c>
      <c r="B158" s="79" t="s">
        <v>198</v>
      </c>
      <c r="C158" s="31"/>
      <c r="D158" s="80">
        <v>10</v>
      </c>
      <c r="E158" s="81" t="s">
        <v>42</v>
      </c>
      <c r="F158" s="55">
        <v>369.49</v>
      </c>
      <c r="G158" s="41"/>
      <c r="H158" s="35"/>
      <c r="I158" s="36" t="s">
        <v>33</v>
      </c>
      <c r="J158" s="37">
        <f t="shared" si="8"/>
        <v>1</v>
      </c>
      <c r="K158" s="35" t="s">
        <v>34</v>
      </c>
      <c r="L158" s="35" t="s">
        <v>4</v>
      </c>
      <c r="M158" s="38"/>
      <c r="N158" s="46"/>
      <c r="O158" s="46"/>
      <c r="P158" s="47"/>
      <c r="Q158" s="46"/>
      <c r="R158" s="46"/>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9">
        <f t="shared" si="9"/>
        <v>3694.9</v>
      </c>
      <c r="BB158" s="48">
        <f t="shared" si="10"/>
        <v>3694.9</v>
      </c>
      <c r="BC158" s="54" t="str">
        <f t="shared" si="11"/>
        <v>INR  Three Thousand Six Hundred &amp; Ninety Four  and Paise Ninety Only</v>
      </c>
      <c r="IA158" s="20">
        <v>11.06</v>
      </c>
      <c r="IB158" s="20" t="s">
        <v>198</v>
      </c>
      <c r="ID158" s="20">
        <v>10</v>
      </c>
      <c r="IE158" s="21" t="s">
        <v>42</v>
      </c>
      <c r="IF158" s="21"/>
      <c r="IG158" s="21"/>
      <c r="IH158" s="21"/>
      <c r="II158" s="21"/>
    </row>
    <row r="159" spans="1:243" s="20" customFormat="1" ht="15.75">
      <c r="A159" s="56">
        <v>11.07</v>
      </c>
      <c r="B159" s="79" t="s">
        <v>199</v>
      </c>
      <c r="C159" s="31"/>
      <c r="D159" s="62"/>
      <c r="E159" s="62"/>
      <c r="F159" s="62"/>
      <c r="G159" s="62"/>
      <c r="H159" s="62"/>
      <c r="I159" s="62"/>
      <c r="J159" s="62"/>
      <c r="K159" s="62"/>
      <c r="L159" s="62"/>
      <c r="M159" s="62"/>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IA159" s="20">
        <v>11.07</v>
      </c>
      <c r="IB159" s="20" t="s">
        <v>199</v>
      </c>
      <c r="IE159" s="21"/>
      <c r="IF159" s="21"/>
      <c r="IG159" s="21"/>
      <c r="IH159" s="21"/>
      <c r="II159" s="21"/>
    </row>
    <row r="160" spans="1:243" s="20" customFormat="1" ht="28.5">
      <c r="A160" s="56">
        <v>11.08</v>
      </c>
      <c r="B160" s="79" t="s">
        <v>52</v>
      </c>
      <c r="C160" s="31"/>
      <c r="D160" s="80">
        <v>500</v>
      </c>
      <c r="E160" s="81" t="s">
        <v>42</v>
      </c>
      <c r="F160" s="55">
        <v>221.88</v>
      </c>
      <c r="G160" s="41"/>
      <c r="H160" s="35"/>
      <c r="I160" s="36" t="s">
        <v>33</v>
      </c>
      <c r="J160" s="37">
        <f t="shared" si="8"/>
        <v>1</v>
      </c>
      <c r="K160" s="35" t="s">
        <v>34</v>
      </c>
      <c r="L160" s="35" t="s">
        <v>4</v>
      </c>
      <c r="M160" s="38"/>
      <c r="N160" s="46"/>
      <c r="O160" s="46"/>
      <c r="P160" s="47"/>
      <c r="Q160" s="46"/>
      <c r="R160" s="46"/>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9">
        <f t="shared" si="9"/>
        <v>110940</v>
      </c>
      <c r="BB160" s="48">
        <f t="shared" si="10"/>
        <v>110940</v>
      </c>
      <c r="BC160" s="54" t="str">
        <f t="shared" si="11"/>
        <v>INR  One Lakh Ten Thousand Nine Hundred &amp; Forty  Only</v>
      </c>
      <c r="IA160" s="20">
        <v>11.08</v>
      </c>
      <c r="IB160" s="20" t="s">
        <v>52</v>
      </c>
      <c r="ID160" s="20">
        <v>500</v>
      </c>
      <c r="IE160" s="21" t="s">
        <v>42</v>
      </c>
      <c r="IF160" s="21"/>
      <c r="IG160" s="21"/>
      <c r="IH160" s="21"/>
      <c r="II160" s="21"/>
    </row>
    <row r="161" spans="1:243" s="20" customFormat="1" ht="47.25">
      <c r="A161" s="56">
        <v>11.09</v>
      </c>
      <c r="B161" s="79" t="s">
        <v>200</v>
      </c>
      <c r="C161" s="31"/>
      <c r="D161" s="62"/>
      <c r="E161" s="62"/>
      <c r="F161" s="62"/>
      <c r="G161" s="62"/>
      <c r="H161" s="62"/>
      <c r="I161" s="62"/>
      <c r="J161" s="62"/>
      <c r="K161" s="62"/>
      <c r="L161" s="62"/>
      <c r="M161" s="62"/>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IA161" s="20">
        <v>11.09</v>
      </c>
      <c r="IB161" s="20" t="s">
        <v>200</v>
      </c>
      <c r="IE161" s="21"/>
      <c r="IF161" s="21"/>
      <c r="IG161" s="21"/>
      <c r="IH161" s="21"/>
      <c r="II161" s="21"/>
    </row>
    <row r="162" spans="1:243" s="20" customFormat="1" ht="63">
      <c r="A162" s="56">
        <v>11.1</v>
      </c>
      <c r="B162" s="79" t="s">
        <v>59</v>
      </c>
      <c r="C162" s="31"/>
      <c r="D162" s="80">
        <v>450</v>
      </c>
      <c r="E162" s="81" t="s">
        <v>42</v>
      </c>
      <c r="F162" s="55">
        <v>142.35</v>
      </c>
      <c r="G162" s="41"/>
      <c r="H162" s="35"/>
      <c r="I162" s="36" t="s">
        <v>33</v>
      </c>
      <c r="J162" s="37">
        <f t="shared" si="8"/>
        <v>1</v>
      </c>
      <c r="K162" s="35" t="s">
        <v>34</v>
      </c>
      <c r="L162" s="35" t="s">
        <v>4</v>
      </c>
      <c r="M162" s="38"/>
      <c r="N162" s="46"/>
      <c r="O162" s="46"/>
      <c r="P162" s="47"/>
      <c r="Q162" s="46"/>
      <c r="R162" s="46"/>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9">
        <f t="shared" si="9"/>
        <v>64057.5</v>
      </c>
      <c r="BB162" s="48">
        <f t="shared" si="10"/>
        <v>64057.5</v>
      </c>
      <c r="BC162" s="54" t="str">
        <f t="shared" si="11"/>
        <v>INR  Sixty Four Thousand  &amp;Fifty Seven  and Paise Fifty Only</v>
      </c>
      <c r="IA162" s="20">
        <v>11.1</v>
      </c>
      <c r="IB162" s="20" t="s">
        <v>59</v>
      </c>
      <c r="ID162" s="20">
        <v>450</v>
      </c>
      <c r="IE162" s="21" t="s">
        <v>42</v>
      </c>
      <c r="IF162" s="21"/>
      <c r="IG162" s="21"/>
      <c r="IH162" s="21"/>
      <c r="II162" s="21"/>
    </row>
    <row r="163" spans="1:243" s="20" customFormat="1" ht="47.25">
      <c r="A163" s="56">
        <v>11.11</v>
      </c>
      <c r="B163" s="79" t="s">
        <v>201</v>
      </c>
      <c r="C163" s="31"/>
      <c r="D163" s="62"/>
      <c r="E163" s="62"/>
      <c r="F163" s="62"/>
      <c r="G163" s="62"/>
      <c r="H163" s="62"/>
      <c r="I163" s="62"/>
      <c r="J163" s="62"/>
      <c r="K163" s="62"/>
      <c r="L163" s="62"/>
      <c r="M163" s="62"/>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IA163" s="20">
        <v>11.11</v>
      </c>
      <c r="IB163" s="20" t="s">
        <v>201</v>
      </c>
      <c r="IE163" s="21"/>
      <c r="IF163" s="21"/>
      <c r="IG163" s="21"/>
      <c r="IH163" s="21"/>
      <c r="II163" s="21"/>
    </row>
    <row r="164" spans="1:243" s="20" customFormat="1" ht="42.75">
      <c r="A164" s="56">
        <v>11.12</v>
      </c>
      <c r="B164" s="79" t="s">
        <v>53</v>
      </c>
      <c r="C164" s="31"/>
      <c r="D164" s="80">
        <v>550</v>
      </c>
      <c r="E164" s="81" t="s">
        <v>42</v>
      </c>
      <c r="F164" s="55">
        <v>120.87</v>
      </c>
      <c r="G164" s="41"/>
      <c r="H164" s="35"/>
      <c r="I164" s="36" t="s">
        <v>33</v>
      </c>
      <c r="J164" s="37">
        <f t="shared" si="8"/>
        <v>1</v>
      </c>
      <c r="K164" s="35" t="s">
        <v>34</v>
      </c>
      <c r="L164" s="35" t="s">
        <v>4</v>
      </c>
      <c r="M164" s="38"/>
      <c r="N164" s="46"/>
      <c r="O164" s="46"/>
      <c r="P164" s="47"/>
      <c r="Q164" s="46"/>
      <c r="R164" s="46"/>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9">
        <f t="shared" si="9"/>
        <v>66478.5</v>
      </c>
      <c r="BB164" s="48">
        <f t="shared" si="10"/>
        <v>66478.5</v>
      </c>
      <c r="BC164" s="54" t="str">
        <f t="shared" si="11"/>
        <v>INR  Sixty Six Thousand Four Hundred &amp; Seventy Eight  and Paise Fifty Only</v>
      </c>
      <c r="IA164" s="20">
        <v>11.12</v>
      </c>
      <c r="IB164" s="20" t="s">
        <v>53</v>
      </c>
      <c r="ID164" s="20">
        <v>550</v>
      </c>
      <c r="IE164" s="21" t="s">
        <v>42</v>
      </c>
      <c r="IF164" s="21"/>
      <c r="IG164" s="21"/>
      <c r="IH164" s="21"/>
      <c r="II164" s="21"/>
    </row>
    <row r="165" spans="1:243" s="20" customFormat="1" ht="47.25">
      <c r="A165" s="56">
        <v>11.13</v>
      </c>
      <c r="B165" s="79" t="s">
        <v>202</v>
      </c>
      <c r="C165" s="31"/>
      <c r="D165" s="62"/>
      <c r="E165" s="62"/>
      <c r="F165" s="62"/>
      <c r="G165" s="62"/>
      <c r="H165" s="62"/>
      <c r="I165" s="62"/>
      <c r="J165" s="62"/>
      <c r="K165" s="62"/>
      <c r="L165" s="62"/>
      <c r="M165" s="62"/>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IA165" s="20">
        <v>11.13</v>
      </c>
      <c r="IB165" s="20" t="s">
        <v>202</v>
      </c>
      <c r="IE165" s="21"/>
      <c r="IF165" s="21"/>
      <c r="IG165" s="21"/>
      <c r="IH165" s="21"/>
      <c r="II165" s="21"/>
    </row>
    <row r="166" spans="1:243" s="20" customFormat="1" ht="28.5">
      <c r="A166" s="56">
        <v>11.14</v>
      </c>
      <c r="B166" s="79" t="s">
        <v>53</v>
      </c>
      <c r="C166" s="31"/>
      <c r="D166" s="80">
        <v>50</v>
      </c>
      <c r="E166" s="81" t="s">
        <v>42</v>
      </c>
      <c r="F166" s="55">
        <v>115.26</v>
      </c>
      <c r="G166" s="41"/>
      <c r="H166" s="35"/>
      <c r="I166" s="36" t="s">
        <v>33</v>
      </c>
      <c r="J166" s="37">
        <f t="shared" si="8"/>
        <v>1</v>
      </c>
      <c r="K166" s="35" t="s">
        <v>34</v>
      </c>
      <c r="L166" s="35" t="s">
        <v>4</v>
      </c>
      <c r="M166" s="38"/>
      <c r="N166" s="46"/>
      <c r="O166" s="46"/>
      <c r="P166" s="47"/>
      <c r="Q166" s="46"/>
      <c r="R166" s="46"/>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9">
        <f t="shared" si="9"/>
        <v>5763</v>
      </c>
      <c r="BB166" s="48">
        <f t="shared" si="10"/>
        <v>5763</v>
      </c>
      <c r="BC166" s="54" t="str">
        <f t="shared" si="11"/>
        <v>INR  Five Thousand Seven Hundred &amp; Sixty Three  Only</v>
      </c>
      <c r="IA166" s="20">
        <v>11.14</v>
      </c>
      <c r="IB166" s="20" t="s">
        <v>53</v>
      </c>
      <c r="ID166" s="20">
        <v>50</v>
      </c>
      <c r="IE166" s="21" t="s">
        <v>42</v>
      </c>
      <c r="IF166" s="21"/>
      <c r="IG166" s="21"/>
      <c r="IH166" s="21"/>
      <c r="II166" s="21"/>
    </row>
    <row r="167" spans="1:243" s="20" customFormat="1" ht="94.5">
      <c r="A167" s="56">
        <v>11.15</v>
      </c>
      <c r="B167" s="79" t="s">
        <v>72</v>
      </c>
      <c r="C167" s="31"/>
      <c r="D167" s="80">
        <v>550</v>
      </c>
      <c r="E167" s="81" t="s">
        <v>42</v>
      </c>
      <c r="F167" s="55">
        <v>108.59</v>
      </c>
      <c r="G167" s="41"/>
      <c r="H167" s="35"/>
      <c r="I167" s="36" t="s">
        <v>33</v>
      </c>
      <c r="J167" s="37">
        <f t="shared" si="8"/>
        <v>1</v>
      </c>
      <c r="K167" s="35" t="s">
        <v>34</v>
      </c>
      <c r="L167" s="35" t="s">
        <v>4</v>
      </c>
      <c r="M167" s="38"/>
      <c r="N167" s="46"/>
      <c r="O167" s="46"/>
      <c r="P167" s="47"/>
      <c r="Q167" s="46"/>
      <c r="R167" s="46"/>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9">
        <f t="shared" si="9"/>
        <v>59724.5</v>
      </c>
      <c r="BB167" s="48">
        <f t="shared" si="10"/>
        <v>59724.5</v>
      </c>
      <c r="BC167" s="54" t="str">
        <f t="shared" si="11"/>
        <v>INR  Fifty Nine Thousand Seven Hundred &amp; Twenty Four  and Paise Fifty Only</v>
      </c>
      <c r="IA167" s="20">
        <v>11.15</v>
      </c>
      <c r="IB167" s="20" t="s">
        <v>72</v>
      </c>
      <c r="ID167" s="20">
        <v>550</v>
      </c>
      <c r="IE167" s="21" t="s">
        <v>42</v>
      </c>
      <c r="IF167" s="21"/>
      <c r="IG167" s="21"/>
      <c r="IH167" s="21"/>
      <c r="II167" s="21"/>
    </row>
    <row r="168" spans="1:243" s="20" customFormat="1" ht="15.75">
      <c r="A168" s="56">
        <v>12</v>
      </c>
      <c r="B168" s="79" t="s">
        <v>203</v>
      </c>
      <c r="C168" s="31"/>
      <c r="D168" s="62"/>
      <c r="E168" s="62"/>
      <c r="F168" s="62"/>
      <c r="G168" s="62"/>
      <c r="H168" s="62"/>
      <c r="I168" s="62"/>
      <c r="J168" s="62"/>
      <c r="K168" s="62"/>
      <c r="L168" s="62"/>
      <c r="M168" s="62"/>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IA168" s="20">
        <v>12</v>
      </c>
      <c r="IB168" s="20" t="s">
        <v>203</v>
      </c>
      <c r="IE168" s="21"/>
      <c r="IF168" s="21"/>
      <c r="IG168" s="21"/>
      <c r="IH168" s="21"/>
      <c r="II168" s="21"/>
    </row>
    <row r="169" spans="1:243" s="20" customFormat="1" ht="141.75">
      <c r="A169" s="56">
        <v>12.01</v>
      </c>
      <c r="B169" s="79" t="s">
        <v>73</v>
      </c>
      <c r="C169" s="31"/>
      <c r="D169" s="80">
        <v>100</v>
      </c>
      <c r="E169" s="81" t="s">
        <v>45</v>
      </c>
      <c r="F169" s="55">
        <v>192.33</v>
      </c>
      <c r="G169" s="41"/>
      <c r="H169" s="35"/>
      <c r="I169" s="36" t="s">
        <v>33</v>
      </c>
      <c r="J169" s="37">
        <f t="shared" si="8"/>
        <v>1</v>
      </c>
      <c r="K169" s="35" t="s">
        <v>34</v>
      </c>
      <c r="L169" s="35" t="s">
        <v>4</v>
      </c>
      <c r="M169" s="38"/>
      <c r="N169" s="46"/>
      <c r="O169" s="46"/>
      <c r="P169" s="47"/>
      <c r="Q169" s="46"/>
      <c r="R169" s="46"/>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9">
        <f t="shared" si="9"/>
        <v>19233</v>
      </c>
      <c r="BB169" s="48">
        <f t="shared" si="10"/>
        <v>19233</v>
      </c>
      <c r="BC169" s="54" t="str">
        <f t="shared" si="11"/>
        <v>INR  Nineteen Thousand Two Hundred &amp; Thirty Three  Only</v>
      </c>
      <c r="IA169" s="20">
        <v>12.01</v>
      </c>
      <c r="IB169" s="20" t="s">
        <v>73</v>
      </c>
      <c r="ID169" s="20">
        <v>100</v>
      </c>
      <c r="IE169" s="21" t="s">
        <v>45</v>
      </c>
      <c r="IF169" s="21"/>
      <c r="IG169" s="21"/>
      <c r="IH169" s="21"/>
      <c r="II169" s="21"/>
    </row>
    <row r="170" spans="1:243" s="20" customFormat="1" ht="15.75">
      <c r="A170" s="56">
        <v>13</v>
      </c>
      <c r="B170" s="79" t="s">
        <v>204</v>
      </c>
      <c r="C170" s="31"/>
      <c r="D170" s="62"/>
      <c r="E170" s="62"/>
      <c r="F170" s="62"/>
      <c r="G170" s="62"/>
      <c r="H170" s="62"/>
      <c r="I170" s="62"/>
      <c r="J170" s="62"/>
      <c r="K170" s="62"/>
      <c r="L170" s="62"/>
      <c r="M170" s="62"/>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IA170" s="20">
        <v>13</v>
      </c>
      <c r="IB170" s="20" t="s">
        <v>204</v>
      </c>
      <c r="IE170" s="21"/>
      <c r="IF170" s="21"/>
      <c r="IG170" s="21"/>
      <c r="IH170" s="21"/>
      <c r="II170" s="21"/>
    </row>
    <row r="171" spans="1:243" s="20" customFormat="1" ht="189">
      <c r="A171" s="56">
        <v>13.01</v>
      </c>
      <c r="B171" s="79" t="s">
        <v>205</v>
      </c>
      <c r="C171" s="31"/>
      <c r="D171" s="80">
        <v>100</v>
      </c>
      <c r="E171" s="81" t="s">
        <v>42</v>
      </c>
      <c r="F171" s="55">
        <v>833.84</v>
      </c>
      <c r="G171" s="41"/>
      <c r="H171" s="35"/>
      <c r="I171" s="36" t="s">
        <v>33</v>
      </c>
      <c r="J171" s="37">
        <f t="shared" si="8"/>
        <v>1</v>
      </c>
      <c r="K171" s="35" t="s">
        <v>34</v>
      </c>
      <c r="L171" s="35" t="s">
        <v>4</v>
      </c>
      <c r="M171" s="38"/>
      <c r="N171" s="46"/>
      <c r="O171" s="46"/>
      <c r="P171" s="47"/>
      <c r="Q171" s="46"/>
      <c r="R171" s="46"/>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9">
        <f t="shared" si="9"/>
        <v>83384</v>
      </c>
      <c r="BB171" s="48">
        <f t="shared" si="10"/>
        <v>83384</v>
      </c>
      <c r="BC171" s="54" t="str">
        <f t="shared" si="11"/>
        <v>INR  Eighty Three Thousand Three Hundred &amp; Eighty Four  Only</v>
      </c>
      <c r="IA171" s="20">
        <v>13.01</v>
      </c>
      <c r="IB171" s="20" t="s">
        <v>205</v>
      </c>
      <c r="ID171" s="20">
        <v>100</v>
      </c>
      <c r="IE171" s="21" t="s">
        <v>42</v>
      </c>
      <c r="IF171" s="21"/>
      <c r="IG171" s="21"/>
      <c r="IH171" s="21"/>
      <c r="II171" s="21"/>
    </row>
    <row r="172" spans="1:243" s="20" customFormat="1" ht="267.75">
      <c r="A172" s="56">
        <v>13.02</v>
      </c>
      <c r="B172" s="79" t="s">
        <v>206</v>
      </c>
      <c r="C172" s="31"/>
      <c r="D172" s="80">
        <v>5</v>
      </c>
      <c r="E172" s="81" t="s">
        <v>45</v>
      </c>
      <c r="F172" s="55">
        <v>7552.43</v>
      </c>
      <c r="G172" s="41"/>
      <c r="H172" s="35"/>
      <c r="I172" s="36" t="s">
        <v>33</v>
      </c>
      <c r="J172" s="37">
        <f t="shared" si="8"/>
        <v>1</v>
      </c>
      <c r="K172" s="35" t="s">
        <v>34</v>
      </c>
      <c r="L172" s="35" t="s">
        <v>4</v>
      </c>
      <c r="M172" s="38"/>
      <c r="N172" s="46"/>
      <c r="O172" s="46"/>
      <c r="P172" s="47"/>
      <c r="Q172" s="46"/>
      <c r="R172" s="46"/>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9">
        <f t="shared" si="9"/>
        <v>37762.15</v>
      </c>
      <c r="BB172" s="48">
        <f t="shared" si="10"/>
        <v>37762.15</v>
      </c>
      <c r="BC172" s="54" t="str">
        <f t="shared" si="11"/>
        <v>INR  Thirty Seven Thousand Seven Hundred &amp; Sixty Two  and Paise Fifteen Only</v>
      </c>
      <c r="IA172" s="20">
        <v>13.02</v>
      </c>
      <c r="IB172" s="20" t="s">
        <v>206</v>
      </c>
      <c r="ID172" s="20">
        <v>5</v>
      </c>
      <c r="IE172" s="21" t="s">
        <v>45</v>
      </c>
      <c r="IF172" s="21"/>
      <c r="IG172" s="21"/>
      <c r="IH172" s="21"/>
      <c r="II172" s="21"/>
    </row>
    <row r="173" spans="1:243" s="20" customFormat="1" ht="189">
      <c r="A173" s="56">
        <v>13.03</v>
      </c>
      <c r="B173" s="79" t="s">
        <v>207</v>
      </c>
      <c r="C173" s="31"/>
      <c r="D173" s="80">
        <v>8</v>
      </c>
      <c r="E173" s="81" t="s">
        <v>45</v>
      </c>
      <c r="F173" s="55">
        <v>7257.83</v>
      </c>
      <c r="G173" s="41"/>
      <c r="H173" s="35"/>
      <c r="I173" s="36" t="s">
        <v>33</v>
      </c>
      <c r="J173" s="37">
        <f t="shared" si="8"/>
        <v>1</v>
      </c>
      <c r="K173" s="35" t="s">
        <v>34</v>
      </c>
      <c r="L173" s="35" t="s">
        <v>4</v>
      </c>
      <c r="M173" s="38"/>
      <c r="N173" s="46"/>
      <c r="O173" s="46"/>
      <c r="P173" s="47"/>
      <c r="Q173" s="46"/>
      <c r="R173" s="46"/>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9">
        <f t="shared" si="9"/>
        <v>58062.64</v>
      </c>
      <c r="BB173" s="48">
        <f t="shared" si="10"/>
        <v>58062.64</v>
      </c>
      <c r="BC173" s="54" t="str">
        <f t="shared" si="11"/>
        <v>INR  Fifty Eight Thousand  &amp;Sixty Two  and Paise Sixty Four Only</v>
      </c>
      <c r="IA173" s="20">
        <v>13.03</v>
      </c>
      <c r="IB173" s="20" t="s">
        <v>207</v>
      </c>
      <c r="ID173" s="20">
        <v>8</v>
      </c>
      <c r="IE173" s="21" t="s">
        <v>45</v>
      </c>
      <c r="IF173" s="21"/>
      <c r="IG173" s="21"/>
      <c r="IH173" s="21"/>
      <c r="II173" s="21"/>
    </row>
    <row r="174" spans="1:243" s="20" customFormat="1" ht="409.5">
      <c r="A174" s="56">
        <v>13.04</v>
      </c>
      <c r="B174" s="79" t="s">
        <v>208</v>
      </c>
      <c r="C174" s="31"/>
      <c r="D174" s="80">
        <v>100</v>
      </c>
      <c r="E174" s="81" t="s">
        <v>332</v>
      </c>
      <c r="F174" s="55">
        <v>1011.22</v>
      </c>
      <c r="G174" s="41"/>
      <c r="H174" s="35"/>
      <c r="I174" s="36" t="s">
        <v>33</v>
      </c>
      <c r="J174" s="37">
        <f t="shared" si="8"/>
        <v>1</v>
      </c>
      <c r="K174" s="35" t="s">
        <v>34</v>
      </c>
      <c r="L174" s="35" t="s">
        <v>4</v>
      </c>
      <c r="M174" s="38"/>
      <c r="N174" s="46"/>
      <c r="O174" s="46"/>
      <c r="P174" s="47"/>
      <c r="Q174" s="46"/>
      <c r="R174" s="46"/>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9">
        <f t="shared" si="9"/>
        <v>101122</v>
      </c>
      <c r="BB174" s="48">
        <f t="shared" si="10"/>
        <v>101122</v>
      </c>
      <c r="BC174" s="54" t="str">
        <f t="shared" si="11"/>
        <v>INR  One Lakh One Thousand One Hundred &amp; Twenty Two  Only</v>
      </c>
      <c r="IA174" s="20">
        <v>13.04</v>
      </c>
      <c r="IB174" s="83" t="s">
        <v>208</v>
      </c>
      <c r="ID174" s="20">
        <v>100</v>
      </c>
      <c r="IE174" s="21" t="s">
        <v>332</v>
      </c>
      <c r="IF174" s="21"/>
      <c r="IG174" s="21"/>
      <c r="IH174" s="21"/>
      <c r="II174" s="21"/>
    </row>
    <row r="175" spans="1:243" s="20" customFormat="1" ht="15.75">
      <c r="A175" s="56">
        <v>14</v>
      </c>
      <c r="B175" s="79" t="s">
        <v>209</v>
      </c>
      <c r="C175" s="31"/>
      <c r="D175" s="62"/>
      <c r="E175" s="62"/>
      <c r="F175" s="62"/>
      <c r="G175" s="62"/>
      <c r="H175" s="62"/>
      <c r="I175" s="62"/>
      <c r="J175" s="62"/>
      <c r="K175" s="62"/>
      <c r="L175" s="62"/>
      <c r="M175" s="62"/>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IA175" s="20">
        <v>14</v>
      </c>
      <c r="IB175" s="20" t="s">
        <v>209</v>
      </c>
      <c r="IE175" s="21"/>
      <c r="IF175" s="21"/>
      <c r="IG175" s="21"/>
      <c r="IH175" s="21"/>
      <c r="II175" s="21"/>
    </row>
    <row r="176" spans="1:243" s="20" customFormat="1" ht="173.25">
      <c r="A176" s="56">
        <v>14.01</v>
      </c>
      <c r="B176" s="79" t="s">
        <v>210</v>
      </c>
      <c r="C176" s="31"/>
      <c r="D176" s="62"/>
      <c r="E176" s="62"/>
      <c r="F176" s="62"/>
      <c r="G176" s="62"/>
      <c r="H176" s="62"/>
      <c r="I176" s="62"/>
      <c r="J176" s="62"/>
      <c r="K176" s="62"/>
      <c r="L176" s="62"/>
      <c r="M176" s="62"/>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IA176" s="20">
        <v>14.01</v>
      </c>
      <c r="IB176" s="20" t="s">
        <v>210</v>
      </c>
      <c r="IE176" s="21"/>
      <c r="IF176" s="21"/>
      <c r="IG176" s="21"/>
      <c r="IH176" s="21"/>
      <c r="II176" s="21"/>
    </row>
    <row r="177" spans="1:243" s="20" customFormat="1" ht="42.75">
      <c r="A177" s="56">
        <v>14.02</v>
      </c>
      <c r="B177" s="79" t="s">
        <v>211</v>
      </c>
      <c r="C177" s="31"/>
      <c r="D177" s="80">
        <v>1</v>
      </c>
      <c r="E177" s="81" t="s">
        <v>46</v>
      </c>
      <c r="F177" s="55">
        <v>4758.26</v>
      </c>
      <c r="G177" s="41"/>
      <c r="H177" s="35"/>
      <c r="I177" s="36" t="s">
        <v>33</v>
      </c>
      <c r="J177" s="37">
        <f t="shared" si="8"/>
        <v>1</v>
      </c>
      <c r="K177" s="35" t="s">
        <v>34</v>
      </c>
      <c r="L177" s="35" t="s">
        <v>4</v>
      </c>
      <c r="M177" s="38"/>
      <c r="N177" s="46"/>
      <c r="O177" s="46"/>
      <c r="P177" s="47"/>
      <c r="Q177" s="46"/>
      <c r="R177" s="46"/>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9">
        <f t="shared" si="9"/>
        <v>4758.26</v>
      </c>
      <c r="BB177" s="48">
        <f t="shared" si="10"/>
        <v>4758.26</v>
      </c>
      <c r="BC177" s="54" t="str">
        <f t="shared" si="11"/>
        <v>INR  Four Thousand Seven Hundred &amp; Fifty Eight  and Paise Twenty Six Only</v>
      </c>
      <c r="IA177" s="20">
        <v>14.02</v>
      </c>
      <c r="IB177" s="20" t="s">
        <v>211</v>
      </c>
      <c r="ID177" s="20">
        <v>1</v>
      </c>
      <c r="IE177" s="21" t="s">
        <v>46</v>
      </c>
      <c r="IF177" s="21"/>
      <c r="IG177" s="21"/>
      <c r="IH177" s="21"/>
      <c r="II177" s="21"/>
    </row>
    <row r="178" spans="1:243" s="20" customFormat="1" ht="94.5">
      <c r="A178" s="56">
        <v>14.03</v>
      </c>
      <c r="B178" s="79" t="s">
        <v>212</v>
      </c>
      <c r="C178" s="31"/>
      <c r="D178" s="80">
        <v>1</v>
      </c>
      <c r="E178" s="81" t="s">
        <v>46</v>
      </c>
      <c r="F178" s="55">
        <v>262.47</v>
      </c>
      <c r="G178" s="41"/>
      <c r="H178" s="35"/>
      <c r="I178" s="36" t="s">
        <v>33</v>
      </c>
      <c r="J178" s="37">
        <f t="shared" si="8"/>
        <v>1</v>
      </c>
      <c r="K178" s="35" t="s">
        <v>34</v>
      </c>
      <c r="L178" s="35" t="s">
        <v>4</v>
      </c>
      <c r="M178" s="38"/>
      <c r="N178" s="46"/>
      <c r="O178" s="46"/>
      <c r="P178" s="47"/>
      <c r="Q178" s="46"/>
      <c r="R178" s="46"/>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9">
        <f t="shared" si="9"/>
        <v>262.47</v>
      </c>
      <c r="BB178" s="48">
        <f t="shared" si="10"/>
        <v>262.47</v>
      </c>
      <c r="BC178" s="54" t="str">
        <f t="shared" si="11"/>
        <v>INR  Two Hundred &amp; Sixty Two  and Paise Forty Seven Only</v>
      </c>
      <c r="IA178" s="20">
        <v>14.03</v>
      </c>
      <c r="IB178" s="20" t="s">
        <v>212</v>
      </c>
      <c r="ID178" s="20">
        <v>1</v>
      </c>
      <c r="IE178" s="21" t="s">
        <v>46</v>
      </c>
      <c r="IF178" s="21"/>
      <c r="IG178" s="21"/>
      <c r="IH178" s="21"/>
      <c r="II178" s="21"/>
    </row>
    <row r="179" spans="1:243" s="20" customFormat="1" ht="63">
      <c r="A179" s="56">
        <v>14.04</v>
      </c>
      <c r="B179" s="79" t="s">
        <v>213</v>
      </c>
      <c r="C179" s="31"/>
      <c r="D179" s="80">
        <v>1</v>
      </c>
      <c r="E179" s="81" t="s">
        <v>46</v>
      </c>
      <c r="F179" s="55">
        <v>777.07</v>
      </c>
      <c r="G179" s="41"/>
      <c r="H179" s="35"/>
      <c r="I179" s="36" t="s">
        <v>33</v>
      </c>
      <c r="J179" s="37">
        <f t="shared" si="8"/>
        <v>1</v>
      </c>
      <c r="K179" s="35" t="s">
        <v>34</v>
      </c>
      <c r="L179" s="35" t="s">
        <v>4</v>
      </c>
      <c r="M179" s="38"/>
      <c r="N179" s="46"/>
      <c r="O179" s="46"/>
      <c r="P179" s="47"/>
      <c r="Q179" s="46"/>
      <c r="R179" s="46"/>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9">
        <f t="shared" si="9"/>
        <v>777.07</v>
      </c>
      <c r="BB179" s="48">
        <f t="shared" si="10"/>
        <v>777.07</v>
      </c>
      <c r="BC179" s="54" t="str">
        <f t="shared" si="11"/>
        <v>INR  Seven Hundred &amp; Seventy Seven  and Paise Seven Only</v>
      </c>
      <c r="IA179" s="20">
        <v>14.04</v>
      </c>
      <c r="IB179" s="20" t="s">
        <v>213</v>
      </c>
      <c r="ID179" s="20">
        <v>1</v>
      </c>
      <c r="IE179" s="21" t="s">
        <v>46</v>
      </c>
      <c r="IF179" s="21"/>
      <c r="IG179" s="21"/>
      <c r="IH179" s="21"/>
      <c r="II179" s="21"/>
    </row>
    <row r="180" spans="1:243" s="20" customFormat="1" ht="94.5">
      <c r="A180" s="56">
        <v>14.05</v>
      </c>
      <c r="B180" s="79" t="s">
        <v>214</v>
      </c>
      <c r="C180" s="31"/>
      <c r="D180" s="80">
        <v>1</v>
      </c>
      <c r="E180" s="81" t="s">
        <v>46</v>
      </c>
      <c r="F180" s="55">
        <v>1237.31</v>
      </c>
      <c r="G180" s="41"/>
      <c r="H180" s="35"/>
      <c r="I180" s="36" t="s">
        <v>33</v>
      </c>
      <c r="J180" s="37">
        <f t="shared" si="8"/>
        <v>1</v>
      </c>
      <c r="K180" s="35" t="s">
        <v>34</v>
      </c>
      <c r="L180" s="35" t="s">
        <v>4</v>
      </c>
      <c r="M180" s="38"/>
      <c r="N180" s="46"/>
      <c r="O180" s="46"/>
      <c r="P180" s="47"/>
      <c r="Q180" s="46"/>
      <c r="R180" s="46"/>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9">
        <f t="shared" si="9"/>
        <v>1237.31</v>
      </c>
      <c r="BB180" s="48">
        <f t="shared" si="10"/>
        <v>1237.31</v>
      </c>
      <c r="BC180" s="54" t="str">
        <f t="shared" si="11"/>
        <v>INR  One Thousand Two Hundred &amp; Thirty Seven  and Paise Thirty One Only</v>
      </c>
      <c r="IA180" s="20">
        <v>14.05</v>
      </c>
      <c r="IB180" s="20" t="s">
        <v>214</v>
      </c>
      <c r="ID180" s="20">
        <v>1</v>
      </c>
      <c r="IE180" s="21" t="s">
        <v>46</v>
      </c>
      <c r="IF180" s="21"/>
      <c r="IG180" s="21"/>
      <c r="IH180" s="21"/>
      <c r="II180" s="21"/>
    </row>
    <row r="181" spans="1:243" s="20" customFormat="1" ht="31.5">
      <c r="A181" s="56">
        <v>14.06</v>
      </c>
      <c r="B181" s="79" t="s">
        <v>215</v>
      </c>
      <c r="C181" s="31"/>
      <c r="D181" s="62"/>
      <c r="E181" s="62"/>
      <c r="F181" s="62"/>
      <c r="G181" s="62"/>
      <c r="H181" s="62"/>
      <c r="I181" s="62"/>
      <c r="J181" s="62"/>
      <c r="K181" s="62"/>
      <c r="L181" s="62"/>
      <c r="M181" s="62"/>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IA181" s="20">
        <v>14.06</v>
      </c>
      <c r="IB181" s="20" t="s">
        <v>215</v>
      </c>
      <c r="IE181" s="21"/>
      <c r="IF181" s="21"/>
      <c r="IG181" s="21"/>
      <c r="IH181" s="21"/>
      <c r="II181" s="21"/>
    </row>
    <row r="182" spans="1:243" s="20" customFormat="1" ht="15.75">
      <c r="A182" s="56">
        <v>14.07</v>
      </c>
      <c r="B182" s="79" t="s">
        <v>216</v>
      </c>
      <c r="C182" s="31"/>
      <c r="D182" s="62"/>
      <c r="E182" s="62"/>
      <c r="F182" s="62"/>
      <c r="G182" s="62"/>
      <c r="H182" s="62"/>
      <c r="I182" s="62"/>
      <c r="J182" s="62"/>
      <c r="K182" s="62"/>
      <c r="L182" s="62"/>
      <c r="M182" s="62"/>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IA182" s="20">
        <v>14.07</v>
      </c>
      <c r="IB182" s="20" t="s">
        <v>216</v>
      </c>
      <c r="IE182" s="21"/>
      <c r="IF182" s="21"/>
      <c r="IG182" s="21"/>
      <c r="IH182" s="21"/>
      <c r="II182" s="21"/>
    </row>
    <row r="183" spans="1:243" s="20" customFormat="1" ht="42.75">
      <c r="A183" s="56">
        <v>14.08</v>
      </c>
      <c r="B183" s="79" t="s">
        <v>217</v>
      </c>
      <c r="C183" s="31"/>
      <c r="D183" s="80">
        <v>50</v>
      </c>
      <c r="E183" s="81" t="s">
        <v>43</v>
      </c>
      <c r="F183" s="55">
        <v>944.67</v>
      </c>
      <c r="G183" s="41"/>
      <c r="H183" s="35"/>
      <c r="I183" s="36" t="s">
        <v>33</v>
      </c>
      <c r="J183" s="37">
        <f t="shared" si="8"/>
        <v>1</v>
      </c>
      <c r="K183" s="35" t="s">
        <v>34</v>
      </c>
      <c r="L183" s="35" t="s">
        <v>4</v>
      </c>
      <c r="M183" s="38"/>
      <c r="N183" s="46"/>
      <c r="O183" s="46"/>
      <c r="P183" s="47"/>
      <c r="Q183" s="46"/>
      <c r="R183" s="46"/>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9">
        <f t="shared" si="9"/>
        <v>47233.5</v>
      </c>
      <c r="BB183" s="48">
        <f t="shared" si="10"/>
        <v>47233.5</v>
      </c>
      <c r="BC183" s="54" t="str">
        <f t="shared" si="11"/>
        <v>INR  Forty Seven Thousand Two Hundred &amp; Thirty Three  and Paise Fifty Only</v>
      </c>
      <c r="IA183" s="20">
        <v>14.08</v>
      </c>
      <c r="IB183" s="20" t="s">
        <v>217</v>
      </c>
      <c r="ID183" s="20">
        <v>50</v>
      </c>
      <c r="IE183" s="21" t="s">
        <v>43</v>
      </c>
      <c r="IF183" s="21"/>
      <c r="IG183" s="21"/>
      <c r="IH183" s="21"/>
      <c r="II183" s="21"/>
    </row>
    <row r="184" spans="1:243" s="20" customFormat="1" ht="15.75">
      <c r="A184" s="56">
        <v>14.09</v>
      </c>
      <c r="B184" s="79" t="s">
        <v>218</v>
      </c>
      <c r="C184" s="31"/>
      <c r="D184" s="62"/>
      <c r="E184" s="62"/>
      <c r="F184" s="62"/>
      <c r="G184" s="62"/>
      <c r="H184" s="62"/>
      <c r="I184" s="62"/>
      <c r="J184" s="62"/>
      <c r="K184" s="62"/>
      <c r="L184" s="62"/>
      <c r="M184" s="62"/>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IA184" s="20">
        <v>14.09</v>
      </c>
      <c r="IB184" s="20" t="s">
        <v>218</v>
      </c>
      <c r="IE184" s="21"/>
      <c r="IF184" s="21"/>
      <c r="IG184" s="21"/>
      <c r="IH184" s="21"/>
      <c r="II184" s="21"/>
    </row>
    <row r="185" spans="1:243" s="20" customFormat="1" ht="42.75">
      <c r="A185" s="56">
        <v>14.1</v>
      </c>
      <c r="B185" s="79" t="s">
        <v>219</v>
      </c>
      <c r="C185" s="31"/>
      <c r="D185" s="80">
        <v>30</v>
      </c>
      <c r="E185" s="81" t="s">
        <v>43</v>
      </c>
      <c r="F185" s="55">
        <v>913.72</v>
      </c>
      <c r="G185" s="41"/>
      <c r="H185" s="35"/>
      <c r="I185" s="36" t="s">
        <v>33</v>
      </c>
      <c r="J185" s="37">
        <f t="shared" si="8"/>
        <v>1</v>
      </c>
      <c r="K185" s="35" t="s">
        <v>34</v>
      </c>
      <c r="L185" s="35" t="s">
        <v>4</v>
      </c>
      <c r="M185" s="38"/>
      <c r="N185" s="46"/>
      <c r="O185" s="46"/>
      <c r="P185" s="47"/>
      <c r="Q185" s="46"/>
      <c r="R185" s="46"/>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9">
        <f t="shared" si="9"/>
        <v>27411.6</v>
      </c>
      <c r="BB185" s="48">
        <f t="shared" si="10"/>
        <v>27411.6</v>
      </c>
      <c r="BC185" s="54" t="str">
        <f t="shared" si="11"/>
        <v>INR  Twenty Seven Thousand Four Hundred &amp; Eleven  and Paise Sixty Only</v>
      </c>
      <c r="IA185" s="20">
        <v>14.1</v>
      </c>
      <c r="IB185" s="20" t="s">
        <v>219</v>
      </c>
      <c r="ID185" s="20">
        <v>30</v>
      </c>
      <c r="IE185" s="21" t="s">
        <v>43</v>
      </c>
      <c r="IF185" s="21"/>
      <c r="IG185" s="21"/>
      <c r="IH185" s="21"/>
      <c r="II185" s="21"/>
    </row>
    <row r="186" spans="1:243" s="20" customFormat="1" ht="63">
      <c r="A186" s="56">
        <v>14.11</v>
      </c>
      <c r="B186" s="79" t="s">
        <v>220</v>
      </c>
      <c r="C186" s="31"/>
      <c r="D186" s="62"/>
      <c r="E186" s="62"/>
      <c r="F186" s="62"/>
      <c r="G186" s="62"/>
      <c r="H186" s="62"/>
      <c r="I186" s="62"/>
      <c r="J186" s="62"/>
      <c r="K186" s="62"/>
      <c r="L186" s="62"/>
      <c r="M186" s="62"/>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IA186" s="20">
        <v>14.11</v>
      </c>
      <c r="IB186" s="20" t="s">
        <v>220</v>
      </c>
      <c r="IE186" s="21"/>
      <c r="IF186" s="21"/>
      <c r="IG186" s="21"/>
      <c r="IH186" s="21"/>
      <c r="II186" s="21"/>
    </row>
    <row r="187" spans="1:243" s="20" customFormat="1" ht="15.75">
      <c r="A187" s="56">
        <v>14.12</v>
      </c>
      <c r="B187" s="79" t="s">
        <v>216</v>
      </c>
      <c r="C187" s="31"/>
      <c r="D187" s="62"/>
      <c r="E187" s="62"/>
      <c r="F187" s="62"/>
      <c r="G187" s="62"/>
      <c r="H187" s="62"/>
      <c r="I187" s="62"/>
      <c r="J187" s="62"/>
      <c r="K187" s="62"/>
      <c r="L187" s="62"/>
      <c r="M187" s="62"/>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IA187" s="20">
        <v>14.12</v>
      </c>
      <c r="IB187" s="20" t="s">
        <v>216</v>
      </c>
      <c r="IE187" s="21"/>
      <c r="IF187" s="21"/>
      <c r="IG187" s="21"/>
      <c r="IH187" s="21"/>
      <c r="II187" s="21"/>
    </row>
    <row r="188" spans="1:243" s="20" customFormat="1" ht="42.75">
      <c r="A188" s="56">
        <v>14.13</v>
      </c>
      <c r="B188" s="79" t="s">
        <v>221</v>
      </c>
      <c r="C188" s="31"/>
      <c r="D188" s="80">
        <v>3</v>
      </c>
      <c r="E188" s="81" t="s">
        <v>46</v>
      </c>
      <c r="F188" s="55">
        <v>523.98</v>
      </c>
      <c r="G188" s="41"/>
      <c r="H188" s="35"/>
      <c r="I188" s="36" t="s">
        <v>33</v>
      </c>
      <c r="J188" s="37">
        <f t="shared" si="8"/>
        <v>1</v>
      </c>
      <c r="K188" s="35" t="s">
        <v>34</v>
      </c>
      <c r="L188" s="35" t="s">
        <v>4</v>
      </c>
      <c r="M188" s="38"/>
      <c r="N188" s="46"/>
      <c r="O188" s="46"/>
      <c r="P188" s="47"/>
      <c r="Q188" s="46"/>
      <c r="R188" s="46"/>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9">
        <f t="shared" si="9"/>
        <v>1571.94</v>
      </c>
      <c r="BB188" s="48">
        <f t="shared" si="10"/>
        <v>1571.94</v>
      </c>
      <c r="BC188" s="54" t="str">
        <f t="shared" si="11"/>
        <v>INR  One Thousand Five Hundred &amp; Seventy One  and Paise Ninety Four Only</v>
      </c>
      <c r="IA188" s="20">
        <v>14.13</v>
      </c>
      <c r="IB188" s="20" t="s">
        <v>221</v>
      </c>
      <c r="ID188" s="20">
        <v>3</v>
      </c>
      <c r="IE188" s="21" t="s">
        <v>46</v>
      </c>
      <c r="IF188" s="21"/>
      <c r="IG188" s="21"/>
      <c r="IH188" s="21"/>
      <c r="II188" s="21"/>
    </row>
    <row r="189" spans="1:243" s="20" customFormat="1" ht="31.5">
      <c r="A189" s="56">
        <v>14.14</v>
      </c>
      <c r="B189" s="79" t="s">
        <v>222</v>
      </c>
      <c r="C189" s="31"/>
      <c r="D189" s="62"/>
      <c r="E189" s="62"/>
      <c r="F189" s="62"/>
      <c r="G189" s="62"/>
      <c r="H189" s="62"/>
      <c r="I189" s="62"/>
      <c r="J189" s="62"/>
      <c r="K189" s="62"/>
      <c r="L189" s="62"/>
      <c r="M189" s="62"/>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IA189" s="20">
        <v>14.14</v>
      </c>
      <c r="IB189" s="20" t="s">
        <v>222</v>
      </c>
      <c r="IE189" s="21"/>
      <c r="IF189" s="21"/>
      <c r="IG189" s="21"/>
      <c r="IH189" s="21"/>
      <c r="II189" s="21"/>
    </row>
    <row r="190" spans="1:243" s="20" customFormat="1" ht="15.75">
      <c r="A190" s="56">
        <v>14.15</v>
      </c>
      <c r="B190" s="79" t="s">
        <v>216</v>
      </c>
      <c r="C190" s="31"/>
      <c r="D190" s="62"/>
      <c r="E190" s="62"/>
      <c r="F190" s="62"/>
      <c r="G190" s="62"/>
      <c r="H190" s="62"/>
      <c r="I190" s="62"/>
      <c r="J190" s="62"/>
      <c r="K190" s="62"/>
      <c r="L190" s="62"/>
      <c r="M190" s="62"/>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IA190" s="20">
        <v>14.15</v>
      </c>
      <c r="IB190" s="20" t="s">
        <v>216</v>
      </c>
      <c r="IE190" s="21"/>
      <c r="IF190" s="21"/>
      <c r="IG190" s="21"/>
      <c r="IH190" s="21"/>
      <c r="II190" s="21"/>
    </row>
    <row r="191" spans="1:243" s="20" customFormat="1" ht="42.75">
      <c r="A191" s="56">
        <v>14.16</v>
      </c>
      <c r="B191" s="79" t="s">
        <v>223</v>
      </c>
      <c r="C191" s="31"/>
      <c r="D191" s="80">
        <v>6</v>
      </c>
      <c r="E191" s="81" t="s">
        <v>46</v>
      </c>
      <c r="F191" s="55">
        <v>385.58</v>
      </c>
      <c r="G191" s="41"/>
      <c r="H191" s="35"/>
      <c r="I191" s="36" t="s">
        <v>33</v>
      </c>
      <c r="J191" s="37">
        <f t="shared" si="8"/>
        <v>1</v>
      </c>
      <c r="K191" s="35" t="s">
        <v>34</v>
      </c>
      <c r="L191" s="35" t="s">
        <v>4</v>
      </c>
      <c r="M191" s="38"/>
      <c r="N191" s="46"/>
      <c r="O191" s="46"/>
      <c r="P191" s="47"/>
      <c r="Q191" s="46"/>
      <c r="R191" s="46"/>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9">
        <f t="shared" si="9"/>
        <v>2313.48</v>
      </c>
      <c r="BB191" s="48">
        <f t="shared" si="10"/>
        <v>2313.48</v>
      </c>
      <c r="BC191" s="54" t="str">
        <f t="shared" si="11"/>
        <v>INR  Two Thousand Three Hundred &amp; Thirteen  and Paise Forty Eight Only</v>
      </c>
      <c r="IA191" s="20">
        <v>14.16</v>
      </c>
      <c r="IB191" s="20" t="s">
        <v>223</v>
      </c>
      <c r="ID191" s="20">
        <v>6</v>
      </c>
      <c r="IE191" s="21" t="s">
        <v>46</v>
      </c>
      <c r="IF191" s="21"/>
      <c r="IG191" s="21"/>
      <c r="IH191" s="21"/>
      <c r="II191" s="21"/>
    </row>
    <row r="192" spans="1:243" s="20" customFormat="1" ht="63">
      <c r="A192" s="56">
        <v>14.17</v>
      </c>
      <c r="B192" s="79" t="s">
        <v>224</v>
      </c>
      <c r="C192" s="31"/>
      <c r="D192" s="62"/>
      <c r="E192" s="62"/>
      <c r="F192" s="62"/>
      <c r="G192" s="62"/>
      <c r="H192" s="62"/>
      <c r="I192" s="62"/>
      <c r="J192" s="62"/>
      <c r="K192" s="62"/>
      <c r="L192" s="62"/>
      <c r="M192" s="62"/>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IA192" s="20">
        <v>14.17</v>
      </c>
      <c r="IB192" s="20" t="s">
        <v>224</v>
      </c>
      <c r="IE192" s="21"/>
      <c r="IF192" s="21"/>
      <c r="IG192" s="21"/>
      <c r="IH192" s="21"/>
      <c r="II192" s="21"/>
    </row>
    <row r="193" spans="1:243" s="20" customFormat="1" ht="15.75">
      <c r="A193" s="56">
        <v>14.18</v>
      </c>
      <c r="B193" s="79" t="s">
        <v>225</v>
      </c>
      <c r="C193" s="31"/>
      <c r="D193" s="62"/>
      <c r="E193" s="62"/>
      <c r="F193" s="62"/>
      <c r="G193" s="62"/>
      <c r="H193" s="62"/>
      <c r="I193" s="62"/>
      <c r="J193" s="62"/>
      <c r="K193" s="62"/>
      <c r="L193" s="62"/>
      <c r="M193" s="62"/>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IA193" s="20">
        <v>14.18</v>
      </c>
      <c r="IB193" s="20" t="s">
        <v>225</v>
      </c>
      <c r="IE193" s="21"/>
      <c r="IF193" s="21"/>
      <c r="IG193" s="21"/>
      <c r="IH193" s="21"/>
      <c r="II193" s="21"/>
    </row>
    <row r="194" spans="1:243" s="20" customFormat="1" ht="42.75">
      <c r="A194" s="56">
        <v>14.19</v>
      </c>
      <c r="B194" s="79" t="s">
        <v>221</v>
      </c>
      <c r="C194" s="31"/>
      <c r="D194" s="80">
        <v>2</v>
      </c>
      <c r="E194" s="81" t="s">
        <v>46</v>
      </c>
      <c r="F194" s="55">
        <v>641.3</v>
      </c>
      <c r="G194" s="41"/>
      <c r="H194" s="35"/>
      <c r="I194" s="36" t="s">
        <v>33</v>
      </c>
      <c r="J194" s="37">
        <f t="shared" si="8"/>
        <v>1</v>
      </c>
      <c r="K194" s="35" t="s">
        <v>34</v>
      </c>
      <c r="L194" s="35" t="s">
        <v>4</v>
      </c>
      <c r="M194" s="38"/>
      <c r="N194" s="46"/>
      <c r="O194" s="46"/>
      <c r="P194" s="47"/>
      <c r="Q194" s="46"/>
      <c r="R194" s="46"/>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9">
        <f t="shared" si="9"/>
        <v>1282.6</v>
      </c>
      <c r="BB194" s="48">
        <f t="shared" si="10"/>
        <v>1282.6</v>
      </c>
      <c r="BC194" s="54" t="str">
        <f t="shared" si="11"/>
        <v>INR  One Thousand Two Hundred &amp; Eighty Two  and Paise Sixty Only</v>
      </c>
      <c r="IA194" s="20">
        <v>14.19</v>
      </c>
      <c r="IB194" s="20" t="s">
        <v>221</v>
      </c>
      <c r="ID194" s="20">
        <v>2</v>
      </c>
      <c r="IE194" s="21" t="s">
        <v>46</v>
      </c>
      <c r="IF194" s="21"/>
      <c r="IG194" s="21"/>
      <c r="IH194" s="21"/>
      <c r="II194" s="21"/>
    </row>
    <row r="195" spans="1:243" s="20" customFormat="1" ht="15.75">
      <c r="A195" s="56">
        <v>14.2</v>
      </c>
      <c r="B195" s="79" t="s">
        <v>226</v>
      </c>
      <c r="C195" s="31"/>
      <c r="D195" s="62"/>
      <c r="E195" s="62"/>
      <c r="F195" s="62"/>
      <c r="G195" s="62"/>
      <c r="H195" s="62"/>
      <c r="I195" s="62"/>
      <c r="J195" s="62"/>
      <c r="K195" s="62"/>
      <c r="L195" s="62"/>
      <c r="M195" s="62"/>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IA195" s="20">
        <v>14.2</v>
      </c>
      <c r="IB195" s="20" t="s">
        <v>226</v>
      </c>
      <c r="IE195" s="21"/>
      <c r="IF195" s="21"/>
      <c r="IG195" s="21"/>
      <c r="IH195" s="21"/>
      <c r="II195" s="21"/>
    </row>
    <row r="196" spans="1:243" s="20" customFormat="1" ht="15.75">
      <c r="A196" s="56">
        <v>14.21</v>
      </c>
      <c r="B196" s="79" t="s">
        <v>65</v>
      </c>
      <c r="C196" s="31"/>
      <c r="D196" s="62"/>
      <c r="E196" s="62"/>
      <c r="F196" s="62"/>
      <c r="G196" s="62"/>
      <c r="H196" s="62"/>
      <c r="I196" s="62"/>
      <c r="J196" s="62"/>
      <c r="K196" s="62"/>
      <c r="L196" s="62"/>
      <c r="M196" s="62"/>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IA196" s="20">
        <v>14.21</v>
      </c>
      <c r="IB196" s="20" t="s">
        <v>65</v>
      </c>
      <c r="IE196" s="21"/>
      <c r="IF196" s="21"/>
      <c r="IG196" s="21"/>
      <c r="IH196" s="21"/>
      <c r="II196" s="21"/>
    </row>
    <row r="197" spans="1:243" s="20" customFormat="1" ht="42.75">
      <c r="A197" s="56">
        <v>14.22</v>
      </c>
      <c r="B197" s="79" t="s">
        <v>221</v>
      </c>
      <c r="C197" s="31"/>
      <c r="D197" s="80">
        <v>6</v>
      </c>
      <c r="E197" s="81" t="s">
        <v>46</v>
      </c>
      <c r="F197" s="55">
        <v>385.58</v>
      </c>
      <c r="G197" s="41"/>
      <c r="H197" s="35"/>
      <c r="I197" s="36" t="s">
        <v>33</v>
      </c>
      <c r="J197" s="37">
        <f t="shared" si="8"/>
        <v>1</v>
      </c>
      <c r="K197" s="35" t="s">
        <v>34</v>
      </c>
      <c r="L197" s="35" t="s">
        <v>4</v>
      </c>
      <c r="M197" s="38"/>
      <c r="N197" s="46"/>
      <c r="O197" s="46"/>
      <c r="P197" s="47"/>
      <c r="Q197" s="46"/>
      <c r="R197" s="46"/>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9">
        <f t="shared" si="9"/>
        <v>2313.48</v>
      </c>
      <c r="BB197" s="48">
        <f t="shared" si="10"/>
        <v>2313.48</v>
      </c>
      <c r="BC197" s="54" t="str">
        <f t="shared" si="11"/>
        <v>INR  Two Thousand Three Hundred &amp; Thirteen  and Paise Forty Eight Only</v>
      </c>
      <c r="IA197" s="20">
        <v>14.22</v>
      </c>
      <c r="IB197" s="20" t="s">
        <v>221</v>
      </c>
      <c r="ID197" s="20">
        <v>6</v>
      </c>
      <c r="IE197" s="21" t="s">
        <v>46</v>
      </c>
      <c r="IF197" s="21"/>
      <c r="IG197" s="21"/>
      <c r="IH197" s="21"/>
      <c r="II197" s="21"/>
    </row>
    <row r="198" spans="1:243" s="20" customFormat="1" ht="15.75">
      <c r="A198" s="56">
        <v>14.23</v>
      </c>
      <c r="B198" s="79" t="s">
        <v>227</v>
      </c>
      <c r="C198" s="31"/>
      <c r="D198" s="62"/>
      <c r="E198" s="62"/>
      <c r="F198" s="62"/>
      <c r="G198" s="62"/>
      <c r="H198" s="62"/>
      <c r="I198" s="62"/>
      <c r="J198" s="62"/>
      <c r="K198" s="62"/>
      <c r="L198" s="62"/>
      <c r="M198" s="62"/>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IA198" s="20">
        <v>14.23</v>
      </c>
      <c r="IB198" s="20" t="s">
        <v>227</v>
      </c>
      <c r="IE198" s="21"/>
      <c r="IF198" s="21"/>
      <c r="IG198" s="21"/>
      <c r="IH198" s="21"/>
      <c r="II198" s="21"/>
    </row>
    <row r="199" spans="1:243" s="20" customFormat="1" ht="28.5">
      <c r="A199" s="56">
        <v>14.24</v>
      </c>
      <c r="B199" s="79" t="s">
        <v>221</v>
      </c>
      <c r="C199" s="31"/>
      <c r="D199" s="80">
        <v>5</v>
      </c>
      <c r="E199" s="81" t="s">
        <v>46</v>
      </c>
      <c r="F199" s="55">
        <v>238.01</v>
      </c>
      <c r="G199" s="41"/>
      <c r="H199" s="35"/>
      <c r="I199" s="36" t="s">
        <v>33</v>
      </c>
      <c r="J199" s="37">
        <f t="shared" si="8"/>
        <v>1</v>
      </c>
      <c r="K199" s="35" t="s">
        <v>34</v>
      </c>
      <c r="L199" s="35" t="s">
        <v>4</v>
      </c>
      <c r="M199" s="38"/>
      <c r="N199" s="46"/>
      <c r="O199" s="46"/>
      <c r="P199" s="47"/>
      <c r="Q199" s="46"/>
      <c r="R199" s="46"/>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9">
        <f t="shared" si="9"/>
        <v>1190.05</v>
      </c>
      <c r="BB199" s="48">
        <f t="shared" si="10"/>
        <v>1190.05</v>
      </c>
      <c r="BC199" s="54" t="str">
        <f t="shared" si="11"/>
        <v>INR  One Thousand One Hundred &amp; Ninety  and Paise Five Only</v>
      </c>
      <c r="IA199" s="20">
        <v>14.24</v>
      </c>
      <c r="IB199" s="20" t="s">
        <v>221</v>
      </c>
      <c r="ID199" s="20">
        <v>5</v>
      </c>
      <c r="IE199" s="21" t="s">
        <v>46</v>
      </c>
      <c r="IF199" s="21"/>
      <c r="IG199" s="21"/>
      <c r="IH199" s="21"/>
      <c r="II199" s="21"/>
    </row>
    <row r="200" spans="1:243" s="20" customFormat="1" ht="47.25">
      <c r="A200" s="56">
        <v>14.25</v>
      </c>
      <c r="B200" s="79" t="s">
        <v>228</v>
      </c>
      <c r="C200" s="31"/>
      <c r="D200" s="62"/>
      <c r="E200" s="62"/>
      <c r="F200" s="62"/>
      <c r="G200" s="62"/>
      <c r="H200" s="62"/>
      <c r="I200" s="62"/>
      <c r="J200" s="62"/>
      <c r="K200" s="62"/>
      <c r="L200" s="62"/>
      <c r="M200" s="62"/>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IA200" s="20">
        <v>14.25</v>
      </c>
      <c r="IB200" s="20" t="s">
        <v>228</v>
      </c>
      <c r="IE200" s="21"/>
      <c r="IF200" s="21"/>
      <c r="IG200" s="21"/>
      <c r="IH200" s="21"/>
      <c r="II200" s="21"/>
    </row>
    <row r="201" spans="1:243" s="20" customFormat="1" ht="42.75">
      <c r="A201" s="56">
        <v>14.26</v>
      </c>
      <c r="B201" s="79" t="s">
        <v>65</v>
      </c>
      <c r="C201" s="31"/>
      <c r="D201" s="80">
        <v>30</v>
      </c>
      <c r="E201" s="81" t="s">
        <v>46</v>
      </c>
      <c r="F201" s="55">
        <v>481.94</v>
      </c>
      <c r="G201" s="41"/>
      <c r="H201" s="35"/>
      <c r="I201" s="36" t="s">
        <v>33</v>
      </c>
      <c r="J201" s="37">
        <f t="shared" si="8"/>
        <v>1</v>
      </c>
      <c r="K201" s="35" t="s">
        <v>34</v>
      </c>
      <c r="L201" s="35" t="s">
        <v>4</v>
      </c>
      <c r="M201" s="38"/>
      <c r="N201" s="46"/>
      <c r="O201" s="46"/>
      <c r="P201" s="47"/>
      <c r="Q201" s="46"/>
      <c r="R201" s="46"/>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9">
        <f t="shared" si="9"/>
        <v>14458.2</v>
      </c>
      <c r="BB201" s="48">
        <f t="shared" si="10"/>
        <v>14458.2</v>
      </c>
      <c r="BC201" s="54" t="str">
        <f t="shared" si="11"/>
        <v>INR  Fourteen Thousand Four Hundred &amp; Fifty Eight  and Paise Twenty Only</v>
      </c>
      <c r="IA201" s="20">
        <v>14.26</v>
      </c>
      <c r="IB201" s="20" t="s">
        <v>65</v>
      </c>
      <c r="ID201" s="20">
        <v>30</v>
      </c>
      <c r="IE201" s="21" t="s">
        <v>46</v>
      </c>
      <c r="IF201" s="21"/>
      <c r="IG201" s="21"/>
      <c r="IH201" s="21"/>
      <c r="II201" s="21"/>
    </row>
    <row r="202" spans="1:243" s="20" customFormat="1" ht="42.75">
      <c r="A202" s="56">
        <v>14.27</v>
      </c>
      <c r="B202" s="79" t="s">
        <v>227</v>
      </c>
      <c r="C202" s="31"/>
      <c r="D202" s="80">
        <v>20</v>
      </c>
      <c r="E202" s="81" t="s">
        <v>46</v>
      </c>
      <c r="F202" s="55">
        <v>408.94</v>
      </c>
      <c r="G202" s="41"/>
      <c r="H202" s="35"/>
      <c r="I202" s="36" t="s">
        <v>33</v>
      </c>
      <c r="J202" s="37">
        <f t="shared" si="8"/>
        <v>1</v>
      </c>
      <c r="K202" s="35" t="s">
        <v>34</v>
      </c>
      <c r="L202" s="35" t="s">
        <v>4</v>
      </c>
      <c r="M202" s="38"/>
      <c r="N202" s="46"/>
      <c r="O202" s="46"/>
      <c r="P202" s="47"/>
      <c r="Q202" s="46"/>
      <c r="R202" s="46"/>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9">
        <f t="shared" si="9"/>
        <v>8178.8</v>
      </c>
      <c r="BB202" s="48">
        <f t="shared" si="10"/>
        <v>8178.8</v>
      </c>
      <c r="BC202" s="54" t="str">
        <f t="shared" si="11"/>
        <v>INR  Eight Thousand One Hundred &amp; Seventy Eight  and Paise Eighty Only</v>
      </c>
      <c r="IA202" s="20">
        <v>14.27</v>
      </c>
      <c r="IB202" s="20" t="s">
        <v>227</v>
      </c>
      <c r="ID202" s="20">
        <v>20</v>
      </c>
      <c r="IE202" s="21" t="s">
        <v>46</v>
      </c>
      <c r="IF202" s="21"/>
      <c r="IG202" s="21"/>
      <c r="IH202" s="21"/>
      <c r="II202" s="21"/>
    </row>
    <row r="203" spans="1:243" s="20" customFormat="1" ht="94.5">
      <c r="A203" s="56">
        <v>14.28</v>
      </c>
      <c r="B203" s="79" t="s">
        <v>229</v>
      </c>
      <c r="C203" s="31"/>
      <c r="D203" s="62"/>
      <c r="E203" s="62"/>
      <c r="F203" s="62"/>
      <c r="G203" s="62"/>
      <c r="H203" s="62"/>
      <c r="I203" s="62"/>
      <c r="J203" s="62"/>
      <c r="K203" s="62"/>
      <c r="L203" s="62"/>
      <c r="M203" s="62"/>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IA203" s="20">
        <v>14.28</v>
      </c>
      <c r="IB203" s="20" t="s">
        <v>229</v>
      </c>
      <c r="IE203" s="21"/>
      <c r="IF203" s="21"/>
      <c r="IG203" s="21"/>
      <c r="IH203" s="21"/>
      <c r="II203" s="21"/>
    </row>
    <row r="204" spans="1:243" s="20" customFormat="1" ht="15.75">
      <c r="A204" s="56">
        <v>14.29</v>
      </c>
      <c r="B204" s="79" t="s">
        <v>230</v>
      </c>
      <c r="C204" s="31"/>
      <c r="D204" s="62"/>
      <c r="E204" s="62"/>
      <c r="F204" s="62"/>
      <c r="G204" s="62"/>
      <c r="H204" s="62"/>
      <c r="I204" s="62"/>
      <c r="J204" s="62"/>
      <c r="K204" s="62"/>
      <c r="L204" s="62"/>
      <c r="M204" s="62"/>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IA204" s="20">
        <v>14.29</v>
      </c>
      <c r="IB204" s="20" t="s">
        <v>230</v>
      </c>
      <c r="IE204" s="21"/>
      <c r="IF204" s="21"/>
      <c r="IG204" s="21"/>
      <c r="IH204" s="21"/>
      <c r="II204" s="21"/>
    </row>
    <row r="205" spans="1:243" s="20" customFormat="1" ht="42.75">
      <c r="A205" s="56">
        <v>14.3</v>
      </c>
      <c r="B205" s="79" t="s">
        <v>231</v>
      </c>
      <c r="C205" s="31"/>
      <c r="D205" s="80">
        <v>2</v>
      </c>
      <c r="E205" s="81" t="s">
        <v>46</v>
      </c>
      <c r="F205" s="55">
        <v>1406.49</v>
      </c>
      <c r="G205" s="41"/>
      <c r="H205" s="35"/>
      <c r="I205" s="36" t="s">
        <v>33</v>
      </c>
      <c r="J205" s="37">
        <f>IF(I205="Less(-)",-1,1)</f>
        <v>1</v>
      </c>
      <c r="K205" s="35" t="s">
        <v>34</v>
      </c>
      <c r="L205" s="35" t="s">
        <v>4</v>
      </c>
      <c r="M205" s="38"/>
      <c r="N205" s="46"/>
      <c r="O205" s="46"/>
      <c r="P205" s="47"/>
      <c r="Q205" s="46"/>
      <c r="R205" s="46"/>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9">
        <f>total_amount_ba($B$2,$D$2,D205,F205,J205,K205,M205)</f>
        <v>2812.98</v>
      </c>
      <c r="BB205" s="48">
        <f>BA205+SUM(N205:AZ205)</f>
        <v>2812.98</v>
      </c>
      <c r="BC205" s="54" t="str">
        <f>SpellNumber(L205,BB205)</f>
        <v>INR  Two Thousand Eight Hundred &amp; Twelve  and Paise Ninety Eight Only</v>
      </c>
      <c r="IA205" s="20">
        <v>14.3</v>
      </c>
      <c r="IB205" s="20" t="s">
        <v>231</v>
      </c>
      <c r="ID205" s="20">
        <v>2</v>
      </c>
      <c r="IE205" s="21" t="s">
        <v>46</v>
      </c>
      <c r="IF205" s="21"/>
      <c r="IG205" s="21"/>
      <c r="IH205" s="21"/>
      <c r="II205" s="21"/>
    </row>
    <row r="206" spans="1:243" s="20" customFormat="1" ht="15.75">
      <c r="A206" s="56">
        <v>14.31</v>
      </c>
      <c r="B206" s="79" t="s">
        <v>232</v>
      </c>
      <c r="C206" s="31"/>
      <c r="D206" s="62"/>
      <c r="E206" s="62"/>
      <c r="F206" s="62"/>
      <c r="G206" s="62"/>
      <c r="H206" s="62"/>
      <c r="I206" s="62"/>
      <c r="J206" s="62"/>
      <c r="K206" s="62"/>
      <c r="L206" s="62"/>
      <c r="M206" s="62"/>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IA206" s="20">
        <v>14.31</v>
      </c>
      <c r="IB206" s="20" t="s">
        <v>232</v>
      </c>
      <c r="IE206" s="21"/>
      <c r="IF206" s="21"/>
      <c r="IG206" s="21"/>
      <c r="IH206" s="21"/>
      <c r="II206" s="21"/>
    </row>
    <row r="207" spans="1:243" s="20" customFormat="1" ht="42.75">
      <c r="A207" s="56">
        <v>14.32</v>
      </c>
      <c r="B207" s="79" t="s">
        <v>221</v>
      </c>
      <c r="C207" s="31"/>
      <c r="D207" s="80">
        <v>5</v>
      </c>
      <c r="E207" s="81" t="s">
        <v>46</v>
      </c>
      <c r="F207" s="55">
        <v>1465.15</v>
      </c>
      <c r="G207" s="41"/>
      <c r="H207" s="35"/>
      <c r="I207" s="36" t="s">
        <v>33</v>
      </c>
      <c r="J207" s="37">
        <f>IF(I207="Less(-)",-1,1)</f>
        <v>1</v>
      </c>
      <c r="K207" s="35" t="s">
        <v>34</v>
      </c>
      <c r="L207" s="35" t="s">
        <v>4</v>
      </c>
      <c r="M207" s="38"/>
      <c r="N207" s="46"/>
      <c r="O207" s="46"/>
      <c r="P207" s="47"/>
      <c r="Q207" s="46"/>
      <c r="R207" s="46"/>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9">
        <f>total_amount_ba($B$2,$D$2,D207,F207,J207,K207,M207)</f>
        <v>7325.75</v>
      </c>
      <c r="BB207" s="48">
        <f>BA207+SUM(N207:AZ207)</f>
        <v>7325.75</v>
      </c>
      <c r="BC207" s="54" t="str">
        <f>SpellNumber(L207,BB207)</f>
        <v>INR  Seven Thousand Three Hundred &amp; Twenty Five  and Paise Seventy Five Only</v>
      </c>
      <c r="IA207" s="20">
        <v>14.32</v>
      </c>
      <c r="IB207" s="20" t="s">
        <v>221</v>
      </c>
      <c r="ID207" s="20">
        <v>5</v>
      </c>
      <c r="IE207" s="21" t="s">
        <v>46</v>
      </c>
      <c r="IF207" s="21"/>
      <c r="IG207" s="21"/>
      <c r="IH207" s="21"/>
      <c r="II207" s="21"/>
    </row>
    <row r="208" spans="1:243" s="20" customFormat="1" ht="15.75">
      <c r="A208" s="56">
        <v>15</v>
      </c>
      <c r="B208" s="79" t="s">
        <v>233</v>
      </c>
      <c r="C208" s="31"/>
      <c r="D208" s="62"/>
      <c r="E208" s="62"/>
      <c r="F208" s="62"/>
      <c r="G208" s="62"/>
      <c r="H208" s="62"/>
      <c r="I208" s="62"/>
      <c r="J208" s="62"/>
      <c r="K208" s="62"/>
      <c r="L208" s="62"/>
      <c r="M208" s="62"/>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IA208" s="20">
        <v>15</v>
      </c>
      <c r="IB208" s="20" t="s">
        <v>233</v>
      </c>
      <c r="IE208" s="21"/>
      <c r="IF208" s="21"/>
      <c r="IG208" s="21"/>
      <c r="IH208" s="21"/>
      <c r="II208" s="21"/>
    </row>
    <row r="209" spans="1:243" s="20" customFormat="1" ht="78.75">
      <c r="A209" s="56">
        <v>15.01</v>
      </c>
      <c r="B209" s="79" t="s">
        <v>234</v>
      </c>
      <c r="C209" s="31"/>
      <c r="D209" s="62"/>
      <c r="E209" s="62"/>
      <c r="F209" s="62"/>
      <c r="G209" s="62"/>
      <c r="H209" s="62"/>
      <c r="I209" s="62"/>
      <c r="J209" s="62"/>
      <c r="K209" s="62"/>
      <c r="L209" s="62"/>
      <c r="M209" s="62"/>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IA209" s="20">
        <v>15.01</v>
      </c>
      <c r="IB209" s="20" t="s">
        <v>234</v>
      </c>
      <c r="IE209" s="21"/>
      <c r="IF209" s="21"/>
      <c r="IG209" s="21"/>
      <c r="IH209" s="21"/>
      <c r="II209" s="21"/>
    </row>
    <row r="210" spans="1:243" s="20" customFormat="1" ht="42.75">
      <c r="A210" s="56">
        <v>15.02</v>
      </c>
      <c r="B210" s="79" t="s">
        <v>235</v>
      </c>
      <c r="C210" s="31"/>
      <c r="D210" s="80">
        <v>20</v>
      </c>
      <c r="E210" s="81" t="s">
        <v>43</v>
      </c>
      <c r="F210" s="55">
        <v>266.68</v>
      </c>
      <c r="G210" s="41"/>
      <c r="H210" s="35"/>
      <c r="I210" s="36" t="s">
        <v>33</v>
      </c>
      <c r="J210" s="37">
        <f>IF(I210="Less(-)",-1,1)</f>
        <v>1</v>
      </c>
      <c r="K210" s="35" t="s">
        <v>34</v>
      </c>
      <c r="L210" s="35" t="s">
        <v>4</v>
      </c>
      <c r="M210" s="38"/>
      <c r="N210" s="46"/>
      <c r="O210" s="46"/>
      <c r="P210" s="47"/>
      <c r="Q210" s="46"/>
      <c r="R210" s="46"/>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9">
        <f>total_amount_ba($B$2,$D$2,D210,F210,J210,K210,M210)</f>
        <v>5333.6</v>
      </c>
      <c r="BB210" s="48">
        <f>BA210+SUM(N210:AZ210)</f>
        <v>5333.6</v>
      </c>
      <c r="BC210" s="54" t="str">
        <f>SpellNumber(L210,BB210)</f>
        <v>INR  Five Thousand Three Hundred &amp; Thirty Three  and Paise Sixty Only</v>
      </c>
      <c r="IA210" s="20">
        <v>15.02</v>
      </c>
      <c r="IB210" s="20" t="s">
        <v>235</v>
      </c>
      <c r="ID210" s="20">
        <v>20</v>
      </c>
      <c r="IE210" s="21" t="s">
        <v>43</v>
      </c>
      <c r="IF210" s="21"/>
      <c r="IG210" s="21"/>
      <c r="IH210" s="21"/>
      <c r="II210" s="21"/>
    </row>
    <row r="211" spans="1:243" s="20" customFormat="1" ht="42.75">
      <c r="A211" s="56">
        <v>15.03</v>
      </c>
      <c r="B211" s="79" t="s">
        <v>236</v>
      </c>
      <c r="C211" s="31"/>
      <c r="D211" s="80">
        <v>30</v>
      </c>
      <c r="E211" s="81" t="s">
        <v>43</v>
      </c>
      <c r="F211" s="55">
        <v>327.36</v>
      </c>
      <c r="G211" s="41"/>
      <c r="H211" s="35"/>
      <c r="I211" s="36" t="s">
        <v>33</v>
      </c>
      <c r="J211" s="37">
        <f>IF(I211="Less(-)",-1,1)</f>
        <v>1</v>
      </c>
      <c r="K211" s="35" t="s">
        <v>34</v>
      </c>
      <c r="L211" s="35" t="s">
        <v>4</v>
      </c>
      <c r="M211" s="38"/>
      <c r="N211" s="46"/>
      <c r="O211" s="46"/>
      <c r="P211" s="47"/>
      <c r="Q211" s="46"/>
      <c r="R211" s="46"/>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9">
        <f>total_amount_ba($B$2,$D$2,D211,F211,J211,K211,M211)</f>
        <v>9820.8</v>
      </c>
      <c r="BB211" s="48">
        <f>BA211+SUM(N211:AZ211)</f>
        <v>9820.8</v>
      </c>
      <c r="BC211" s="54" t="str">
        <f>SpellNumber(L211,BB211)</f>
        <v>INR  Nine Thousand Eight Hundred &amp; Twenty  and Paise Eighty Only</v>
      </c>
      <c r="IA211" s="20">
        <v>15.03</v>
      </c>
      <c r="IB211" s="20" t="s">
        <v>236</v>
      </c>
      <c r="ID211" s="20">
        <v>30</v>
      </c>
      <c r="IE211" s="21" t="s">
        <v>43</v>
      </c>
      <c r="IF211" s="21"/>
      <c r="IG211" s="21"/>
      <c r="IH211" s="21"/>
      <c r="II211" s="21"/>
    </row>
    <row r="212" spans="1:243" s="20" customFormat="1" ht="42.75">
      <c r="A212" s="56">
        <v>15.04</v>
      </c>
      <c r="B212" s="79" t="s">
        <v>237</v>
      </c>
      <c r="C212" s="31"/>
      <c r="D212" s="80">
        <v>5</v>
      </c>
      <c r="E212" s="81" t="s">
        <v>43</v>
      </c>
      <c r="F212" s="55">
        <v>494.17</v>
      </c>
      <c r="G212" s="41"/>
      <c r="H212" s="35"/>
      <c r="I212" s="36" t="s">
        <v>33</v>
      </c>
      <c r="J212" s="37">
        <f>IF(I212="Less(-)",-1,1)</f>
        <v>1</v>
      </c>
      <c r="K212" s="35" t="s">
        <v>34</v>
      </c>
      <c r="L212" s="35" t="s">
        <v>4</v>
      </c>
      <c r="M212" s="38"/>
      <c r="N212" s="46"/>
      <c r="O212" s="46"/>
      <c r="P212" s="47"/>
      <c r="Q212" s="46"/>
      <c r="R212" s="46"/>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9">
        <f>total_amount_ba($B$2,$D$2,D212,F212,J212,K212,M212)</f>
        <v>2470.85</v>
      </c>
      <c r="BB212" s="48">
        <f>BA212+SUM(N212:AZ212)</f>
        <v>2470.85</v>
      </c>
      <c r="BC212" s="54" t="str">
        <f>SpellNumber(L212,BB212)</f>
        <v>INR  Two Thousand Four Hundred &amp; Seventy  and Paise Eighty Five Only</v>
      </c>
      <c r="IA212" s="20">
        <v>15.04</v>
      </c>
      <c r="IB212" s="20" t="s">
        <v>237</v>
      </c>
      <c r="ID212" s="20">
        <v>5</v>
      </c>
      <c r="IE212" s="21" t="s">
        <v>43</v>
      </c>
      <c r="IF212" s="21"/>
      <c r="IG212" s="21"/>
      <c r="IH212" s="21"/>
      <c r="II212" s="21"/>
    </row>
    <row r="213" spans="1:243" s="20" customFormat="1" ht="110.25">
      <c r="A213" s="56">
        <v>15.05</v>
      </c>
      <c r="B213" s="79" t="s">
        <v>238</v>
      </c>
      <c r="C213" s="31"/>
      <c r="D213" s="62"/>
      <c r="E213" s="62"/>
      <c r="F213" s="62"/>
      <c r="G213" s="62"/>
      <c r="H213" s="62"/>
      <c r="I213" s="62"/>
      <c r="J213" s="62"/>
      <c r="K213" s="62"/>
      <c r="L213" s="62"/>
      <c r="M213" s="62"/>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IA213" s="20">
        <v>15.05</v>
      </c>
      <c r="IB213" s="20" t="s">
        <v>238</v>
      </c>
      <c r="IE213" s="21"/>
      <c r="IF213" s="21"/>
      <c r="IG213" s="21"/>
      <c r="IH213" s="21"/>
      <c r="II213" s="21"/>
    </row>
    <row r="214" spans="1:243" s="20" customFormat="1" ht="42.75">
      <c r="A214" s="56">
        <v>15.06</v>
      </c>
      <c r="B214" s="79" t="s">
        <v>235</v>
      </c>
      <c r="C214" s="31"/>
      <c r="D214" s="80">
        <v>70</v>
      </c>
      <c r="E214" s="81" t="s">
        <v>43</v>
      </c>
      <c r="F214" s="55">
        <v>425.43</v>
      </c>
      <c r="G214" s="41"/>
      <c r="H214" s="35"/>
      <c r="I214" s="36" t="s">
        <v>33</v>
      </c>
      <c r="J214" s="37">
        <f>IF(I214="Less(-)",-1,1)</f>
        <v>1</v>
      </c>
      <c r="K214" s="35" t="s">
        <v>34</v>
      </c>
      <c r="L214" s="35" t="s">
        <v>4</v>
      </c>
      <c r="M214" s="38"/>
      <c r="N214" s="46"/>
      <c r="O214" s="46"/>
      <c r="P214" s="47"/>
      <c r="Q214" s="46"/>
      <c r="R214" s="46"/>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9">
        <f>total_amount_ba($B$2,$D$2,D214,F214,J214,K214,M214)</f>
        <v>29780.1</v>
      </c>
      <c r="BB214" s="48">
        <f>BA214+SUM(N214:AZ214)</f>
        <v>29780.1</v>
      </c>
      <c r="BC214" s="54" t="str">
        <f>SpellNumber(L214,BB214)</f>
        <v>INR  Twenty Nine Thousand Seven Hundred &amp; Eighty  and Paise Ten Only</v>
      </c>
      <c r="IA214" s="20">
        <v>15.06</v>
      </c>
      <c r="IB214" s="20" t="s">
        <v>235</v>
      </c>
      <c r="ID214" s="20">
        <v>70</v>
      </c>
      <c r="IE214" s="21" t="s">
        <v>43</v>
      </c>
      <c r="IF214" s="21"/>
      <c r="IG214" s="21"/>
      <c r="IH214" s="21"/>
      <c r="II214" s="21"/>
    </row>
    <row r="215" spans="1:243" s="20" customFormat="1" ht="63">
      <c r="A215" s="56">
        <v>15.07</v>
      </c>
      <c r="B215" s="79" t="s">
        <v>239</v>
      </c>
      <c r="C215" s="31"/>
      <c r="D215" s="62"/>
      <c r="E215" s="62"/>
      <c r="F215" s="62"/>
      <c r="G215" s="62"/>
      <c r="H215" s="62"/>
      <c r="I215" s="62"/>
      <c r="J215" s="62"/>
      <c r="K215" s="62"/>
      <c r="L215" s="62"/>
      <c r="M215" s="62"/>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IA215" s="20">
        <v>15.07</v>
      </c>
      <c r="IB215" s="20" t="s">
        <v>239</v>
      </c>
      <c r="IE215" s="21"/>
      <c r="IF215" s="21"/>
      <c r="IG215" s="21"/>
      <c r="IH215" s="21"/>
      <c r="II215" s="21"/>
    </row>
    <row r="216" spans="1:243" s="20" customFormat="1" ht="42.75">
      <c r="A216" s="56">
        <v>15.08</v>
      </c>
      <c r="B216" s="79" t="s">
        <v>236</v>
      </c>
      <c r="C216" s="31"/>
      <c r="D216" s="80">
        <v>45</v>
      </c>
      <c r="E216" s="81" t="s">
        <v>43</v>
      </c>
      <c r="F216" s="55">
        <v>276.5</v>
      </c>
      <c r="G216" s="41"/>
      <c r="H216" s="35"/>
      <c r="I216" s="36" t="s">
        <v>33</v>
      </c>
      <c r="J216" s="37">
        <f>IF(I216="Less(-)",-1,1)</f>
        <v>1</v>
      </c>
      <c r="K216" s="35" t="s">
        <v>34</v>
      </c>
      <c r="L216" s="35" t="s">
        <v>4</v>
      </c>
      <c r="M216" s="38"/>
      <c r="N216" s="46"/>
      <c r="O216" s="46"/>
      <c r="P216" s="47"/>
      <c r="Q216" s="46"/>
      <c r="R216" s="46"/>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9">
        <f>total_amount_ba($B$2,$D$2,D216,F216,J216,K216,M216)</f>
        <v>12442.5</v>
      </c>
      <c r="BB216" s="48">
        <f>BA216+SUM(N216:AZ216)</f>
        <v>12442.5</v>
      </c>
      <c r="BC216" s="54" t="str">
        <f>SpellNumber(L216,BB216)</f>
        <v>INR  Twelve Thousand Four Hundred &amp; Forty Two  and Paise Fifty Only</v>
      </c>
      <c r="IA216" s="20">
        <v>15.08</v>
      </c>
      <c r="IB216" s="20" t="s">
        <v>236</v>
      </c>
      <c r="ID216" s="20">
        <v>45</v>
      </c>
      <c r="IE216" s="21" t="s">
        <v>43</v>
      </c>
      <c r="IF216" s="21"/>
      <c r="IG216" s="21"/>
      <c r="IH216" s="21"/>
      <c r="II216" s="21"/>
    </row>
    <row r="217" spans="1:243" s="20" customFormat="1" ht="42.75">
      <c r="A217" s="56">
        <v>15.09</v>
      </c>
      <c r="B217" s="79" t="s">
        <v>240</v>
      </c>
      <c r="C217" s="31"/>
      <c r="D217" s="80">
        <v>30</v>
      </c>
      <c r="E217" s="81" t="s">
        <v>43</v>
      </c>
      <c r="F217" s="55">
        <v>366.46</v>
      </c>
      <c r="G217" s="41"/>
      <c r="H217" s="35"/>
      <c r="I217" s="36" t="s">
        <v>33</v>
      </c>
      <c r="J217" s="37">
        <f>IF(I217="Less(-)",-1,1)</f>
        <v>1</v>
      </c>
      <c r="K217" s="35" t="s">
        <v>34</v>
      </c>
      <c r="L217" s="35" t="s">
        <v>4</v>
      </c>
      <c r="M217" s="38"/>
      <c r="N217" s="46"/>
      <c r="O217" s="46"/>
      <c r="P217" s="47"/>
      <c r="Q217" s="46"/>
      <c r="R217" s="46"/>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9">
        <f>total_amount_ba($B$2,$D$2,D217,F217,J217,K217,M217)</f>
        <v>10993.8</v>
      </c>
      <c r="BB217" s="48">
        <f>BA217+SUM(N217:AZ217)</f>
        <v>10993.8</v>
      </c>
      <c r="BC217" s="54" t="str">
        <f>SpellNumber(L217,BB217)</f>
        <v>INR  Ten Thousand Nine Hundred &amp; Ninety Three  and Paise Eighty Only</v>
      </c>
      <c r="IA217" s="20">
        <v>15.09</v>
      </c>
      <c r="IB217" s="20" t="s">
        <v>240</v>
      </c>
      <c r="ID217" s="20">
        <v>30</v>
      </c>
      <c r="IE217" s="21" t="s">
        <v>43</v>
      </c>
      <c r="IF217" s="21"/>
      <c r="IG217" s="21"/>
      <c r="IH217" s="21"/>
      <c r="II217" s="21"/>
    </row>
    <row r="218" spans="1:243" s="20" customFormat="1" ht="28.5">
      <c r="A218" s="56">
        <v>15.1</v>
      </c>
      <c r="B218" s="79" t="s">
        <v>237</v>
      </c>
      <c r="C218" s="31"/>
      <c r="D218" s="80">
        <v>20</v>
      </c>
      <c r="E218" s="81" t="s">
        <v>43</v>
      </c>
      <c r="F218" s="55">
        <v>401.32</v>
      </c>
      <c r="G218" s="41"/>
      <c r="H218" s="35"/>
      <c r="I218" s="36" t="s">
        <v>33</v>
      </c>
      <c r="J218" s="37">
        <f>IF(I218="Less(-)",-1,1)</f>
        <v>1</v>
      </c>
      <c r="K218" s="35" t="s">
        <v>34</v>
      </c>
      <c r="L218" s="35" t="s">
        <v>4</v>
      </c>
      <c r="M218" s="38"/>
      <c r="N218" s="46"/>
      <c r="O218" s="46"/>
      <c r="P218" s="47"/>
      <c r="Q218" s="46"/>
      <c r="R218" s="46"/>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9">
        <f>total_amount_ba($B$2,$D$2,D218,F218,J218,K218,M218)</f>
        <v>8026.4</v>
      </c>
      <c r="BB218" s="48">
        <f>BA218+SUM(N218:AZ218)</f>
        <v>8026.4</v>
      </c>
      <c r="BC218" s="54" t="str">
        <f>SpellNumber(L218,BB218)</f>
        <v>INR  Eight Thousand  &amp;Twenty Six  and Paise Forty Only</v>
      </c>
      <c r="IA218" s="20">
        <v>15.1</v>
      </c>
      <c r="IB218" s="20" t="s">
        <v>237</v>
      </c>
      <c r="ID218" s="20">
        <v>20</v>
      </c>
      <c r="IE218" s="21" t="s">
        <v>43</v>
      </c>
      <c r="IF218" s="21"/>
      <c r="IG218" s="21"/>
      <c r="IH218" s="21"/>
      <c r="II218" s="21"/>
    </row>
    <row r="219" spans="1:243" s="20" customFormat="1" ht="78.75">
      <c r="A219" s="56">
        <v>15.11</v>
      </c>
      <c r="B219" s="79" t="s">
        <v>241</v>
      </c>
      <c r="C219" s="31"/>
      <c r="D219" s="62"/>
      <c r="E219" s="62"/>
      <c r="F219" s="62"/>
      <c r="G219" s="62"/>
      <c r="H219" s="62"/>
      <c r="I219" s="62"/>
      <c r="J219" s="62"/>
      <c r="K219" s="62"/>
      <c r="L219" s="62"/>
      <c r="M219" s="62"/>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IA219" s="20">
        <v>15.11</v>
      </c>
      <c r="IB219" s="20" t="s">
        <v>241</v>
      </c>
      <c r="IE219" s="21"/>
      <c r="IF219" s="21"/>
      <c r="IG219" s="21"/>
      <c r="IH219" s="21"/>
      <c r="II219" s="21"/>
    </row>
    <row r="220" spans="1:243" s="20" customFormat="1" ht="42.75">
      <c r="A220" s="56">
        <v>15.12</v>
      </c>
      <c r="B220" s="79" t="s">
        <v>242</v>
      </c>
      <c r="C220" s="31"/>
      <c r="D220" s="80">
        <v>2</v>
      </c>
      <c r="E220" s="81" t="s">
        <v>46</v>
      </c>
      <c r="F220" s="55">
        <v>663.83</v>
      </c>
      <c r="G220" s="41"/>
      <c r="H220" s="35"/>
      <c r="I220" s="36" t="s">
        <v>33</v>
      </c>
      <c r="J220" s="37">
        <f>IF(I220="Less(-)",-1,1)</f>
        <v>1</v>
      </c>
      <c r="K220" s="35" t="s">
        <v>34</v>
      </c>
      <c r="L220" s="35" t="s">
        <v>4</v>
      </c>
      <c r="M220" s="38"/>
      <c r="N220" s="46"/>
      <c r="O220" s="46"/>
      <c r="P220" s="47"/>
      <c r="Q220" s="46"/>
      <c r="R220" s="46"/>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9">
        <f>total_amount_ba($B$2,$D$2,D220,F220,J220,K220,M220)</f>
        <v>1327.66</v>
      </c>
      <c r="BB220" s="48">
        <f>BA220+SUM(N220:AZ220)</f>
        <v>1327.66</v>
      </c>
      <c r="BC220" s="54" t="str">
        <f>SpellNumber(L220,BB220)</f>
        <v>INR  One Thousand Three Hundred &amp; Twenty Seven  and Paise Sixty Six Only</v>
      </c>
      <c r="IA220" s="20">
        <v>15.12</v>
      </c>
      <c r="IB220" s="20" t="s">
        <v>242</v>
      </c>
      <c r="ID220" s="20">
        <v>2</v>
      </c>
      <c r="IE220" s="21" t="s">
        <v>46</v>
      </c>
      <c r="IF220" s="21"/>
      <c r="IG220" s="21"/>
      <c r="IH220" s="21"/>
      <c r="II220" s="21"/>
    </row>
    <row r="221" spans="1:243" s="20" customFormat="1" ht="47.25">
      <c r="A221" s="56">
        <v>15.13</v>
      </c>
      <c r="B221" s="79" t="s">
        <v>243</v>
      </c>
      <c r="C221" s="31"/>
      <c r="D221" s="62"/>
      <c r="E221" s="62"/>
      <c r="F221" s="62"/>
      <c r="G221" s="62"/>
      <c r="H221" s="62"/>
      <c r="I221" s="62"/>
      <c r="J221" s="62"/>
      <c r="K221" s="62"/>
      <c r="L221" s="62"/>
      <c r="M221" s="62"/>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IA221" s="20">
        <v>15.13</v>
      </c>
      <c r="IB221" s="20" t="s">
        <v>243</v>
      </c>
      <c r="IE221" s="21"/>
      <c r="IF221" s="21"/>
      <c r="IG221" s="21"/>
      <c r="IH221" s="21"/>
      <c r="II221" s="21"/>
    </row>
    <row r="222" spans="1:243" s="20" customFormat="1" ht="42.75">
      <c r="A222" s="56">
        <v>15.14</v>
      </c>
      <c r="B222" s="79" t="s">
        <v>244</v>
      </c>
      <c r="C222" s="31"/>
      <c r="D222" s="80">
        <v>4</v>
      </c>
      <c r="E222" s="81" t="s">
        <v>46</v>
      </c>
      <c r="F222" s="55">
        <v>404.87</v>
      </c>
      <c r="G222" s="41"/>
      <c r="H222" s="35"/>
      <c r="I222" s="36" t="s">
        <v>33</v>
      </c>
      <c r="J222" s="37">
        <f>IF(I222="Less(-)",-1,1)</f>
        <v>1</v>
      </c>
      <c r="K222" s="35" t="s">
        <v>34</v>
      </c>
      <c r="L222" s="35" t="s">
        <v>4</v>
      </c>
      <c r="M222" s="38"/>
      <c r="N222" s="46"/>
      <c r="O222" s="46"/>
      <c r="P222" s="47"/>
      <c r="Q222" s="46"/>
      <c r="R222" s="46"/>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9">
        <f>total_amount_ba($B$2,$D$2,D222,F222,J222,K222,M222)</f>
        <v>1619.48</v>
      </c>
      <c r="BB222" s="48">
        <f>BA222+SUM(N222:AZ222)</f>
        <v>1619.48</v>
      </c>
      <c r="BC222" s="54" t="str">
        <f>SpellNumber(L222,BB222)</f>
        <v>INR  One Thousand Six Hundred &amp; Nineteen  and Paise Forty Eight Only</v>
      </c>
      <c r="IA222" s="20">
        <v>15.14</v>
      </c>
      <c r="IB222" s="20" t="s">
        <v>244</v>
      </c>
      <c r="ID222" s="20">
        <v>4</v>
      </c>
      <c r="IE222" s="21" t="s">
        <v>46</v>
      </c>
      <c r="IF222" s="21"/>
      <c r="IG222" s="21"/>
      <c r="IH222" s="21"/>
      <c r="II222" s="21"/>
    </row>
    <row r="223" spans="1:243" s="20" customFormat="1" ht="63">
      <c r="A223" s="56">
        <v>15.15</v>
      </c>
      <c r="B223" s="79" t="s">
        <v>245</v>
      </c>
      <c r="C223" s="31"/>
      <c r="D223" s="62"/>
      <c r="E223" s="62"/>
      <c r="F223" s="62"/>
      <c r="G223" s="62"/>
      <c r="H223" s="62"/>
      <c r="I223" s="62"/>
      <c r="J223" s="62"/>
      <c r="K223" s="62"/>
      <c r="L223" s="62"/>
      <c r="M223" s="62"/>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IA223" s="20">
        <v>15.15</v>
      </c>
      <c r="IB223" s="20" t="s">
        <v>245</v>
      </c>
      <c r="IE223" s="21"/>
      <c r="IF223" s="21"/>
      <c r="IG223" s="21"/>
      <c r="IH223" s="21"/>
      <c r="II223" s="21"/>
    </row>
    <row r="224" spans="1:243" s="20" customFormat="1" ht="28.5">
      <c r="A224" s="56">
        <v>15.16</v>
      </c>
      <c r="B224" s="79" t="s">
        <v>244</v>
      </c>
      <c r="C224" s="31"/>
      <c r="D224" s="80">
        <v>2</v>
      </c>
      <c r="E224" s="81" t="s">
        <v>46</v>
      </c>
      <c r="F224" s="55">
        <v>348.49</v>
      </c>
      <c r="G224" s="41"/>
      <c r="H224" s="35"/>
      <c r="I224" s="36" t="s">
        <v>33</v>
      </c>
      <c r="J224" s="37">
        <f>IF(I224="Less(-)",-1,1)</f>
        <v>1</v>
      </c>
      <c r="K224" s="35" t="s">
        <v>34</v>
      </c>
      <c r="L224" s="35" t="s">
        <v>4</v>
      </c>
      <c r="M224" s="38"/>
      <c r="N224" s="46"/>
      <c r="O224" s="46"/>
      <c r="P224" s="47"/>
      <c r="Q224" s="46"/>
      <c r="R224" s="46"/>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9">
        <f>total_amount_ba($B$2,$D$2,D224,F224,J224,K224,M224)</f>
        <v>696.98</v>
      </c>
      <c r="BB224" s="48">
        <f>BA224+SUM(N224:AZ224)</f>
        <v>696.98</v>
      </c>
      <c r="BC224" s="54" t="str">
        <f>SpellNumber(L224,BB224)</f>
        <v>INR  Six Hundred &amp; Ninety Six  and Paise Ninety Eight Only</v>
      </c>
      <c r="IA224" s="20">
        <v>15.16</v>
      </c>
      <c r="IB224" s="20" t="s">
        <v>244</v>
      </c>
      <c r="ID224" s="20">
        <v>2</v>
      </c>
      <c r="IE224" s="21" t="s">
        <v>46</v>
      </c>
      <c r="IF224" s="21"/>
      <c r="IG224" s="21"/>
      <c r="IH224" s="21"/>
      <c r="II224" s="21"/>
    </row>
    <row r="225" spans="1:243" s="20" customFormat="1" ht="31.5">
      <c r="A225" s="56">
        <v>15.17</v>
      </c>
      <c r="B225" s="79" t="s">
        <v>246</v>
      </c>
      <c r="C225" s="31"/>
      <c r="D225" s="62"/>
      <c r="E225" s="62"/>
      <c r="F225" s="62"/>
      <c r="G225" s="62"/>
      <c r="H225" s="62"/>
      <c r="I225" s="62"/>
      <c r="J225" s="62"/>
      <c r="K225" s="62"/>
      <c r="L225" s="62"/>
      <c r="M225" s="62"/>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IA225" s="20">
        <v>15.17</v>
      </c>
      <c r="IB225" s="20" t="s">
        <v>246</v>
      </c>
      <c r="IE225" s="21"/>
      <c r="IF225" s="21"/>
      <c r="IG225" s="21"/>
      <c r="IH225" s="21"/>
      <c r="II225" s="21"/>
    </row>
    <row r="226" spans="1:243" s="20" customFormat="1" ht="15.75">
      <c r="A226" s="56">
        <v>15.18</v>
      </c>
      <c r="B226" s="79" t="s">
        <v>247</v>
      </c>
      <c r="C226" s="31"/>
      <c r="D226" s="62"/>
      <c r="E226" s="62"/>
      <c r="F226" s="62"/>
      <c r="G226" s="62"/>
      <c r="H226" s="62"/>
      <c r="I226" s="62"/>
      <c r="J226" s="62"/>
      <c r="K226" s="62"/>
      <c r="L226" s="62"/>
      <c r="M226" s="62"/>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IA226" s="20">
        <v>15.18</v>
      </c>
      <c r="IB226" s="20" t="s">
        <v>247</v>
      </c>
      <c r="IE226" s="21"/>
      <c r="IF226" s="21"/>
      <c r="IG226" s="21"/>
      <c r="IH226" s="21"/>
      <c r="II226" s="21"/>
    </row>
    <row r="227" spans="1:243" s="20" customFormat="1" ht="28.5">
      <c r="A227" s="56">
        <v>15.19</v>
      </c>
      <c r="B227" s="79" t="s">
        <v>248</v>
      </c>
      <c r="C227" s="31"/>
      <c r="D227" s="80">
        <v>7</v>
      </c>
      <c r="E227" s="81" t="s">
        <v>46</v>
      </c>
      <c r="F227" s="55">
        <v>74.7</v>
      </c>
      <c r="G227" s="41"/>
      <c r="H227" s="35"/>
      <c r="I227" s="36" t="s">
        <v>33</v>
      </c>
      <c r="J227" s="37">
        <f>IF(I227="Less(-)",-1,1)</f>
        <v>1</v>
      </c>
      <c r="K227" s="35" t="s">
        <v>34</v>
      </c>
      <c r="L227" s="35" t="s">
        <v>4</v>
      </c>
      <c r="M227" s="38"/>
      <c r="N227" s="46"/>
      <c r="O227" s="46"/>
      <c r="P227" s="47"/>
      <c r="Q227" s="46"/>
      <c r="R227" s="46"/>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9">
        <f>total_amount_ba($B$2,$D$2,D227,F227,J227,K227,M227)</f>
        <v>522.9</v>
      </c>
      <c r="BB227" s="48">
        <f>BA227+SUM(N227:AZ227)</f>
        <v>522.9</v>
      </c>
      <c r="BC227" s="54" t="str">
        <f>SpellNumber(L227,BB227)</f>
        <v>INR  Five Hundred &amp; Twenty Two  and Paise Ninety Only</v>
      </c>
      <c r="IA227" s="20">
        <v>15.19</v>
      </c>
      <c r="IB227" s="20" t="s">
        <v>248</v>
      </c>
      <c r="ID227" s="20">
        <v>7</v>
      </c>
      <c r="IE227" s="21" t="s">
        <v>46</v>
      </c>
      <c r="IF227" s="21"/>
      <c r="IG227" s="21"/>
      <c r="IH227" s="21"/>
      <c r="II227" s="21"/>
    </row>
    <row r="228" spans="1:243" s="20" customFormat="1" ht="283.5">
      <c r="A228" s="56">
        <v>15.2</v>
      </c>
      <c r="B228" s="79" t="s">
        <v>249</v>
      </c>
      <c r="C228" s="31"/>
      <c r="D228" s="62"/>
      <c r="E228" s="62"/>
      <c r="F228" s="62"/>
      <c r="G228" s="62"/>
      <c r="H228" s="62"/>
      <c r="I228" s="62"/>
      <c r="J228" s="62"/>
      <c r="K228" s="62"/>
      <c r="L228" s="62"/>
      <c r="M228" s="62"/>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IA228" s="20">
        <v>15.2</v>
      </c>
      <c r="IB228" s="20" t="s">
        <v>249</v>
      </c>
      <c r="IE228" s="21"/>
      <c r="IF228" s="21"/>
      <c r="IG228" s="21"/>
      <c r="IH228" s="21"/>
      <c r="II228" s="21"/>
    </row>
    <row r="229" spans="1:243" s="20" customFormat="1" ht="47.25">
      <c r="A229" s="56">
        <v>15.21</v>
      </c>
      <c r="B229" s="79" t="s">
        <v>250</v>
      </c>
      <c r="C229" s="31"/>
      <c r="D229" s="80">
        <v>2</v>
      </c>
      <c r="E229" s="81" t="s">
        <v>46</v>
      </c>
      <c r="F229" s="55">
        <v>1501.23</v>
      </c>
      <c r="G229" s="41"/>
      <c r="H229" s="35"/>
      <c r="I229" s="36" t="s">
        <v>33</v>
      </c>
      <c r="J229" s="37">
        <f>IF(I229="Less(-)",-1,1)</f>
        <v>1</v>
      </c>
      <c r="K229" s="35" t="s">
        <v>34</v>
      </c>
      <c r="L229" s="35" t="s">
        <v>4</v>
      </c>
      <c r="M229" s="38"/>
      <c r="N229" s="46"/>
      <c r="O229" s="46"/>
      <c r="P229" s="47"/>
      <c r="Q229" s="46"/>
      <c r="R229" s="46"/>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9">
        <f>total_amount_ba($B$2,$D$2,D229,F229,J229,K229,M229)</f>
        <v>3002.46</v>
      </c>
      <c r="BB229" s="48">
        <f>BA229+SUM(N229:AZ229)</f>
        <v>3002.46</v>
      </c>
      <c r="BC229" s="54" t="str">
        <f>SpellNumber(L229,BB229)</f>
        <v>INR  Three Thousand  &amp;Two  and Paise Forty Six Only</v>
      </c>
      <c r="IA229" s="20">
        <v>15.21</v>
      </c>
      <c r="IB229" s="20" t="s">
        <v>250</v>
      </c>
      <c r="ID229" s="20">
        <v>2</v>
      </c>
      <c r="IE229" s="21" t="s">
        <v>46</v>
      </c>
      <c r="IF229" s="21"/>
      <c r="IG229" s="21"/>
      <c r="IH229" s="21"/>
      <c r="II229" s="21"/>
    </row>
    <row r="230" spans="1:243" s="20" customFormat="1" ht="47.25">
      <c r="A230" s="56">
        <v>15.22</v>
      </c>
      <c r="B230" s="79" t="s">
        <v>251</v>
      </c>
      <c r="C230" s="31"/>
      <c r="D230" s="62"/>
      <c r="E230" s="62"/>
      <c r="F230" s="62"/>
      <c r="G230" s="62"/>
      <c r="H230" s="62"/>
      <c r="I230" s="62"/>
      <c r="J230" s="62"/>
      <c r="K230" s="62"/>
      <c r="L230" s="62"/>
      <c r="M230" s="62"/>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IA230" s="20">
        <v>15.22</v>
      </c>
      <c r="IB230" s="20" t="s">
        <v>251</v>
      </c>
      <c r="IE230" s="21"/>
      <c r="IF230" s="21"/>
      <c r="IG230" s="21"/>
      <c r="IH230" s="21"/>
      <c r="II230" s="21"/>
    </row>
    <row r="231" spans="1:243" s="20" customFormat="1" ht="28.5">
      <c r="A231" s="56">
        <v>15.23</v>
      </c>
      <c r="B231" s="79" t="s">
        <v>252</v>
      </c>
      <c r="C231" s="31"/>
      <c r="D231" s="80">
        <v>45</v>
      </c>
      <c r="E231" s="81" t="s">
        <v>43</v>
      </c>
      <c r="F231" s="55">
        <v>10.52</v>
      </c>
      <c r="G231" s="41"/>
      <c r="H231" s="35"/>
      <c r="I231" s="36" t="s">
        <v>33</v>
      </c>
      <c r="J231" s="37">
        <f>IF(I231="Less(-)",-1,1)</f>
        <v>1</v>
      </c>
      <c r="K231" s="35" t="s">
        <v>34</v>
      </c>
      <c r="L231" s="35" t="s">
        <v>4</v>
      </c>
      <c r="M231" s="38"/>
      <c r="N231" s="46"/>
      <c r="O231" s="46"/>
      <c r="P231" s="47"/>
      <c r="Q231" s="46"/>
      <c r="R231" s="46"/>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9">
        <f>total_amount_ba($B$2,$D$2,D231,F231,J231,K231,M231)</f>
        <v>473.4</v>
      </c>
      <c r="BB231" s="48">
        <f>BA231+SUM(N231:AZ231)</f>
        <v>473.4</v>
      </c>
      <c r="BC231" s="54" t="str">
        <f>SpellNumber(L231,BB231)</f>
        <v>INR  Four Hundred &amp; Seventy Three  and Paise Forty Only</v>
      </c>
      <c r="IA231" s="20">
        <v>15.23</v>
      </c>
      <c r="IB231" s="20" t="s">
        <v>252</v>
      </c>
      <c r="ID231" s="20">
        <v>45</v>
      </c>
      <c r="IE231" s="21" t="s">
        <v>43</v>
      </c>
      <c r="IF231" s="21"/>
      <c r="IG231" s="21"/>
      <c r="IH231" s="21"/>
      <c r="II231" s="21"/>
    </row>
    <row r="232" spans="1:243" s="20" customFormat="1" ht="28.5">
      <c r="A232" s="56">
        <v>15.24</v>
      </c>
      <c r="B232" s="79" t="s">
        <v>253</v>
      </c>
      <c r="C232" s="31"/>
      <c r="D232" s="80">
        <v>30</v>
      </c>
      <c r="E232" s="81" t="s">
        <v>43</v>
      </c>
      <c r="F232" s="55">
        <v>13.37</v>
      </c>
      <c r="G232" s="41"/>
      <c r="H232" s="35"/>
      <c r="I232" s="36" t="s">
        <v>33</v>
      </c>
      <c r="J232" s="37">
        <f>IF(I232="Less(-)",-1,1)</f>
        <v>1</v>
      </c>
      <c r="K232" s="35" t="s">
        <v>34</v>
      </c>
      <c r="L232" s="35" t="s">
        <v>4</v>
      </c>
      <c r="M232" s="38"/>
      <c r="N232" s="46"/>
      <c r="O232" s="46"/>
      <c r="P232" s="47"/>
      <c r="Q232" s="46"/>
      <c r="R232" s="46"/>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9">
        <f>total_amount_ba($B$2,$D$2,D232,F232,J232,K232,M232)</f>
        <v>401.1</v>
      </c>
      <c r="BB232" s="48">
        <f>BA232+SUM(N232:AZ232)</f>
        <v>401.1</v>
      </c>
      <c r="BC232" s="54" t="str">
        <f>SpellNumber(L232,BB232)</f>
        <v>INR  Four Hundred &amp; One  and Paise Ten Only</v>
      </c>
      <c r="IA232" s="20">
        <v>15.24</v>
      </c>
      <c r="IB232" s="20" t="s">
        <v>253</v>
      </c>
      <c r="ID232" s="20">
        <v>30</v>
      </c>
      <c r="IE232" s="21" t="s">
        <v>43</v>
      </c>
      <c r="IF232" s="21"/>
      <c r="IG232" s="21"/>
      <c r="IH232" s="21"/>
      <c r="II232" s="21"/>
    </row>
    <row r="233" spans="1:243" s="20" customFormat="1" ht="28.5">
      <c r="A233" s="56">
        <v>15.25</v>
      </c>
      <c r="B233" s="79" t="s">
        <v>254</v>
      </c>
      <c r="C233" s="31"/>
      <c r="D233" s="80">
        <v>20</v>
      </c>
      <c r="E233" s="81" t="s">
        <v>43</v>
      </c>
      <c r="F233" s="55">
        <v>16.13</v>
      </c>
      <c r="G233" s="41"/>
      <c r="H233" s="35"/>
      <c r="I233" s="36" t="s">
        <v>33</v>
      </c>
      <c r="J233" s="37">
        <f>IF(I233="Less(-)",-1,1)</f>
        <v>1</v>
      </c>
      <c r="K233" s="35" t="s">
        <v>34</v>
      </c>
      <c r="L233" s="35" t="s">
        <v>4</v>
      </c>
      <c r="M233" s="38"/>
      <c r="N233" s="46"/>
      <c r="O233" s="46"/>
      <c r="P233" s="47"/>
      <c r="Q233" s="46"/>
      <c r="R233" s="46"/>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9">
        <f>total_amount_ba($B$2,$D$2,D233,F233,J233,K233,M233)</f>
        <v>322.6</v>
      </c>
      <c r="BB233" s="48">
        <f>BA233+SUM(N233:AZ233)</f>
        <v>322.6</v>
      </c>
      <c r="BC233" s="54" t="str">
        <f>SpellNumber(L233,BB233)</f>
        <v>INR  Three Hundred &amp; Twenty Two  and Paise Sixty Only</v>
      </c>
      <c r="IA233" s="20">
        <v>15.25</v>
      </c>
      <c r="IB233" s="20" t="s">
        <v>254</v>
      </c>
      <c r="ID233" s="20">
        <v>20</v>
      </c>
      <c r="IE233" s="21" t="s">
        <v>43</v>
      </c>
      <c r="IF233" s="21"/>
      <c r="IG233" s="21"/>
      <c r="IH233" s="21"/>
      <c r="II233" s="21"/>
    </row>
    <row r="234" spans="1:243" s="20" customFormat="1" ht="47.25">
      <c r="A234" s="56">
        <v>15.26</v>
      </c>
      <c r="B234" s="79" t="s">
        <v>255</v>
      </c>
      <c r="C234" s="31"/>
      <c r="D234" s="62"/>
      <c r="E234" s="62"/>
      <c r="F234" s="62"/>
      <c r="G234" s="62"/>
      <c r="H234" s="62"/>
      <c r="I234" s="62"/>
      <c r="J234" s="62"/>
      <c r="K234" s="62"/>
      <c r="L234" s="62"/>
      <c r="M234" s="62"/>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IA234" s="20">
        <v>15.26</v>
      </c>
      <c r="IB234" s="20" t="s">
        <v>255</v>
      </c>
      <c r="IE234" s="21"/>
      <c r="IF234" s="21"/>
      <c r="IG234" s="21"/>
      <c r="IH234" s="21"/>
      <c r="II234" s="21"/>
    </row>
    <row r="235" spans="1:243" s="20" customFormat="1" ht="42.75">
      <c r="A235" s="56">
        <v>15.27</v>
      </c>
      <c r="B235" s="79" t="s">
        <v>252</v>
      </c>
      <c r="C235" s="31"/>
      <c r="D235" s="80">
        <v>45</v>
      </c>
      <c r="E235" s="81" t="s">
        <v>43</v>
      </c>
      <c r="F235" s="55">
        <v>140.16</v>
      </c>
      <c r="G235" s="41"/>
      <c r="H235" s="35"/>
      <c r="I235" s="36" t="s">
        <v>33</v>
      </c>
      <c r="J235" s="37">
        <f>IF(I235="Less(-)",-1,1)</f>
        <v>1</v>
      </c>
      <c r="K235" s="35" t="s">
        <v>34</v>
      </c>
      <c r="L235" s="35" t="s">
        <v>4</v>
      </c>
      <c r="M235" s="38"/>
      <c r="N235" s="46"/>
      <c r="O235" s="46"/>
      <c r="P235" s="47"/>
      <c r="Q235" s="46"/>
      <c r="R235" s="46"/>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9">
        <f>total_amount_ba($B$2,$D$2,D235,F235,J235,K235,M235)</f>
        <v>6307.2</v>
      </c>
      <c r="BB235" s="48">
        <f>BA235+SUM(N235:AZ235)</f>
        <v>6307.2</v>
      </c>
      <c r="BC235" s="54" t="str">
        <f>SpellNumber(L235,BB235)</f>
        <v>INR  Six Thousand Three Hundred &amp; Seven  and Paise Twenty Only</v>
      </c>
      <c r="IA235" s="20">
        <v>15.27</v>
      </c>
      <c r="IB235" s="20" t="s">
        <v>252</v>
      </c>
      <c r="ID235" s="20">
        <v>45</v>
      </c>
      <c r="IE235" s="21" t="s">
        <v>43</v>
      </c>
      <c r="IF235" s="21"/>
      <c r="IG235" s="21"/>
      <c r="IH235" s="21"/>
      <c r="II235" s="21"/>
    </row>
    <row r="236" spans="1:243" s="20" customFormat="1" ht="42.75">
      <c r="A236" s="56">
        <v>15.28</v>
      </c>
      <c r="B236" s="79" t="s">
        <v>253</v>
      </c>
      <c r="C236" s="31"/>
      <c r="D236" s="80">
        <v>30</v>
      </c>
      <c r="E236" s="81" t="s">
        <v>43</v>
      </c>
      <c r="F236" s="55">
        <v>143.88</v>
      </c>
      <c r="G236" s="41"/>
      <c r="H236" s="35"/>
      <c r="I236" s="36" t="s">
        <v>33</v>
      </c>
      <c r="J236" s="37">
        <f>IF(I236="Less(-)",-1,1)</f>
        <v>1</v>
      </c>
      <c r="K236" s="35" t="s">
        <v>34</v>
      </c>
      <c r="L236" s="35" t="s">
        <v>4</v>
      </c>
      <c r="M236" s="38"/>
      <c r="N236" s="46"/>
      <c r="O236" s="46"/>
      <c r="P236" s="47"/>
      <c r="Q236" s="46"/>
      <c r="R236" s="46"/>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9">
        <f>total_amount_ba($B$2,$D$2,D236,F236,J236,K236,M236)</f>
        <v>4316.4</v>
      </c>
      <c r="BB236" s="48">
        <f>BA236+SUM(N236:AZ236)</f>
        <v>4316.4</v>
      </c>
      <c r="BC236" s="54" t="str">
        <f>SpellNumber(L236,BB236)</f>
        <v>INR  Four Thousand Three Hundred &amp; Sixteen  and Paise Forty Only</v>
      </c>
      <c r="IA236" s="20">
        <v>15.28</v>
      </c>
      <c r="IB236" s="20" t="s">
        <v>253</v>
      </c>
      <c r="ID236" s="20">
        <v>30</v>
      </c>
      <c r="IE236" s="21" t="s">
        <v>43</v>
      </c>
      <c r="IF236" s="21"/>
      <c r="IG236" s="21"/>
      <c r="IH236" s="21"/>
      <c r="II236" s="21"/>
    </row>
    <row r="237" spans="1:243" s="20" customFormat="1" ht="42.75">
      <c r="A237" s="56">
        <v>15.29</v>
      </c>
      <c r="B237" s="79" t="s">
        <v>254</v>
      </c>
      <c r="C237" s="31"/>
      <c r="D237" s="80">
        <v>20</v>
      </c>
      <c r="E237" s="81" t="s">
        <v>43</v>
      </c>
      <c r="F237" s="55">
        <v>147.61</v>
      </c>
      <c r="G237" s="41"/>
      <c r="H237" s="35"/>
      <c r="I237" s="36" t="s">
        <v>33</v>
      </c>
      <c r="J237" s="37">
        <f>IF(I237="Less(-)",-1,1)</f>
        <v>1</v>
      </c>
      <c r="K237" s="35" t="s">
        <v>34</v>
      </c>
      <c r="L237" s="35" t="s">
        <v>4</v>
      </c>
      <c r="M237" s="38"/>
      <c r="N237" s="46"/>
      <c r="O237" s="46"/>
      <c r="P237" s="47"/>
      <c r="Q237" s="46"/>
      <c r="R237" s="46"/>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9">
        <f>total_amount_ba($B$2,$D$2,D237,F237,J237,K237,M237)</f>
        <v>2952.2</v>
      </c>
      <c r="BB237" s="48">
        <f>BA237+SUM(N237:AZ237)</f>
        <v>2952.2</v>
      </c>
      <c r="BC237" s="54" t="str">
        <f>SpellNumber(L237,BB237)</f>
        <v>INR  Two Thousand Nine Hundred &amp; Fifty Two  and Paise Twenty Only</v>
      </c>
      <c r="IA237" s="20">
        <v>15.29</v>
      </c>
      <c r="IB237" s="20" t="s">
        <v>254</v>
      </c>
      <c r="ID237" s="20">
        <v>20</v>
      </c>
      <c r="IE237" s="21" t="s">
        <v>43</v>
      </c>
      <c r="IF237" s="21"/>
      <c r="IG237" s="21"/>
      <c r="IH237" s="21"/>
      <c r="II237" s="21"/>
    </row>
    <row r="238" spans="1:243" s="20" customFormat="1" ht="63">
      <c r="A238" s="56">
        <v>15.3</v>
      </c>
      <c r="B238" s="79" t="s">
        <v>256</v>
      </c>
      <c r="C238" s="31"/>
      <c r="D238" s="62"/>
      <c r="E238" s="62"/>
      <c r="F238" s="62"/>
      <c r="G238" s="62"/>
      <c r="H238" s="62"/>
      <c r="I238" s="62"/>
      <c r="J238" s="62"/>
      <c r="K238" s="62"/>
      <c r="L238" s="62"/>
      <c r="M238" s="62"/>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IA238" s="20">
        <v>15.3</v>
      </c>
      <c r="IB238" s="20" t="s">
        <v>256</v>
      </c>
      <c r="IE238" s="21"/>
      <c r="IF238" s="21"/>
      <c r="IG238" s="21"/>
      <c r="IH238" s="21"/>
      <c r="II238" s="21"/>
    </row>
    <row r="239" spans="1:243" s="20" customFormat="1" ht="28.5">
      <c r="A239" s="56">
        <v>15.31</v>
      </c>
      <c r="B239" s="79" t="s">
        <v>248</v>
      </c>
      <c r="C239" s="31"/>
      <c r="D239" s="80">
        <v>4</v>
      </c>
      <c r="E239" s="81" t="s">
        <v>46</v>
      </c>
      <c r="F239" s="55">
        <v>229.99</v>
      </c>
      <c r="G239" s="41"/>
      <c r="H239" s="35"/>
      <c r="I239" s="36" t="s">
        <v>33</v>
      </c>
      <c r="J239" s="37">
        <f>IF(I239="Less(-)",-1,1)</f>
        <v>1</v>
      </c>
      <c r="K239" s="35" t="s">
        <v>34</v>
      </c>
      <c r="L239" s="35" t="s">
        <v>4</v>
      </c>
      <c r="M239" s="38"/>
      <c r="N239" s="46"/>
      <c r="O239" s="46"/>
      <c r="P239" s="47"/>
      <c r="Q239" s="46"/>
      <c r="R239" s="46"/>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9">
        <f>total_amount_ba($B$2,$D$2,D239,F239,J239,K239,M239)</f>
        <v>919.96</v>
      </c>
      <c r="BB239" s="48">
        <f>BA239+SUM(N239:AZ239)</f>
        <v>919.96</v>
      </c>
      <c r="BC239" s="54" t="str">
        <f>SpellNumber(L239,BB239)</f>
        <v>INR  Nine Hundred &amp; Nineteen  and Paise Ninety Six Only</v>
      </c>
      <c r="IA239" s="20">
        <v>15.31</v>
      </c>
      <c r="IB239" s="20" t="s">
        <v>248</v>
      </c>
      <c r="ID239" s="20">
        <v>4</v>
      </c>
      <c r="IE239" s="21" t="s">
        <v>46</v>
      </c>
      <c r="IF239" s="21"/>
      <c r="IG239" s="21"/>
      <c r="IH239" s="21"/>
      <c r="II239" s="21"/>
    </row>
    <row r="240" spans="1:243" s="20" customFormat="1" ht="42.75">
      <c r="A240" s="56">
        <v>15.32</v>
      </c>
      <c r="B240" s="79" t="s">
        <v>244</v>
      </c>
      <c r="C240" s="31"/>
      <c r="D240" s="80">
        <v>6</v>
      </c>
      <c r="E240" s="81" t="s">
        <v>46</v>
      </c>
      <c r="F240" s="55">
        <v>253.44</v>
      </c>
      <c r="G240" s="41"/>
      <c r="H240" s="35"/>
      <c r="I240" s="36" t="s">
        <v>33</v>
      </c>
      <c r="J240" s="37">
        <f>IF(I240="Less(-)",-1,1)</f>
        <v>1</v>
      </c>
      <c r="K240" s="35" t="s">
        <v>34</v>
      </c>
      <c r="L240" s="35" t="s">
        <v>4</v>
      </c>
      <c r="M240" s="38"/>
      <c r="N240" s="46"/>
      <c r="O240" s="46"/>
      <c r="P240" s="47"/>
      <c r="Q240" s="46"/>
      <c r="R240" s="46"/>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9">
        <f>total_amount_ba($B$2,$D$2,D240,F240,J240,K240,M240)</f>
        <v>1520.64</v>
      </c>
      <c r="BB240" s="48">
        <f>BA240+SUM(N240:AZ240)</f>
        <v>1520.64</v>
      </c>
      <c r="BC240" s="54" t="str">
        <f>SpellNumber(L240,BB240)</f>
        <v>INR  One Thousand Five Hundred &amp; Twenty  and Paise Sixty Four Only</v>
      </c>
      <c r="IA240" s="20">
        <v>15.32</v>
      </c>
      <c r="IB240" s="20" t="s">
        <v>244</v>
      </c>
      <c r="ID240" s="20">
        <v>6</v>
      </c>
      <c r="IE240" s="21" t="s">
        <v>46</v>
      </c>
      <c r="IF240" s="21"/>
      <c r="IG240" s="21"/>
      <c r="IH240" s="21"/>
      <c r="II240" s="21"/>
    </row>
    <row r="241" spans="1:243" s="20" customFormat="1" ht="28.5">
      <c r="A241" s="56">
        <v>15.33</v>
      </c>
      <c r="B241" s="79" t="s">
        <v>257</v>
      </c>
      <c r="C241" s="31"/>
      <c r="D241" s="80">
        <v>2</v>
      </c>
      <c r="E241" s="81" t="s">
        <v>46</v>
      </c>
      <c r="F241" s="55">
        <v>323.85</v>
      </c>
      <c r="G241" s="41"/>
      <c r="H241" s="35"/>
      <c r="I241" s="36" t="s">
        <v>33</v>
      </c>
      <c r="J241" s="37">
        <f>IF(I241="Less(-)",-1,1)</f>
        <v>1</v>
      </c>
      <c r="K241" s="35" t="s">
        <v>34</v>
      </c>
      <c r="L241" s="35" t="s">
        <v>4</v>
      </c>
      <c r="M241" s="38"/>
      <c r="N241" s="46"/>
      <c r="O241" s="46"/>
      <c r="P241" s="47"/>
      <c r="Q241" s="46"/>
      <c r="R241" s="46"/>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9">
        <f>total_amount_ba($B$2,$D$2,D241,F241,J241,K241,M241)</f>
        <v>647.7</v>
      </c>
      <c r="BB241" s="48">
        <f>BA241+SUM(N241:AZ241)</f>
        <v>647.7</v>
      </c>
      <c r="BC241" s="54" t="str">
        <f>SpellNumber(L241,BB241)</f>
        <v>INR  Six Hundred &amp; Forty Seven  and Paise Seventy Only</v>
      </c>
      <c r="IA241" s="20">
        <v>15.33</v>
      </c>
      <c r="IB241" s="20" t="s">
        <v>257</v>
      </c>
      <c r="ID241" s="20">
        <v>2</v>
      </c>
      <c r="IE241" s="21" t="s">
        <v>46</v>
      </c>
      <c r="IF241" s="21"/>
      <c r="IG241" s="21"/>
      <c r="IH241" s="21"/>
      <c r="II241" s="21"/>
    </row>
    <row r="242" spans="1:243" s="20" customFormat="1" ht="28.5">
      <c r="A242" s="56">
        <v>15.34</v>
      </c>
      <c r="B242" s="79" t="s">
        <v>258</v>
      </c>
      <c r="C242" s="31"/>
      <c r="D242" s="80">
        <v>2</v>
      </c>
      <c r="E242" s="81" t="s">
        <v>46</v>
      </c>
      <c r="F242" s="55">
        <v>359.01</v>
      </c>
      <c r="G242" s="41"/>
      <c r="H242" s="35"/>
      <c r="I242" s="36" t="s">
        <v>33</v>
      </c>
      <c r="J242" s="37">
        <f>IF(I242="Less(-)",-1,1)</f>
        <v>1</v>
      </c>
      <c r="K242" s="35" t="s">
        <v>34</v>
      </c>
      <c r="L242" s="35" t="s">
        <v>4</v>
      </c>
      <c r="M242" s="38"/>
      <c r="N242" s="46"/>
      <c r="O242" s="46"/>
      <c r="P242" s="47"/>
      <c r="Q242" s="46"/>
      <c r="R242" s="46"/>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9">
        <f>total_amount_ba($B$2,$D$2,D242,F242,J242,K242,M242)</f>
        <v>718.02</v>
      </c>
      <c r="BB242" s="48">
        <f>BA242+SUM(N242:AZ242)</f>
        <v>718.02</v>
      </c>
      <c r="BC242" s="54" t="str">
        <f>SpellNumber(L242,BB242)</f>
        <v>INR  Seven Hundred &amp; Eighteen  and Paise Two Only</v>
      </c>
      <c r="IA242" s="20">
        <v>15.34</v>
      </c>
      <c r="IB242" s="20" t="s">
        <v>258</v>
      </c>
      <c r="ID242" s="20">
        <v>2</v>
      </c>
      <c r="IE242" s="21" t="s">
        <v>46</v>
      </c>
      <c r="IF242" s="21"/>
      <c r="IG242" s="21"/>
      <c r="IH242" s="21"/>
      <c r="II242" s="21"/>
    </row>
    <row r="243" spans="1:243" s="20" customFormat="1" ht="126">
      <c r="A243" s="56">
        <v>15.35</v>
      </c>
      <c r="B243" s="79" t="s">
        <v>259</v>
      </c>
      <c r="C243" s="31"/>
      <c r="D243" s="80">
        <v>750</v>
      </c>
      <c r="E243" s="81" t="s">
        <v>333</v>
      </c>
      <c r="F243" s="55">
        <v>8.51</v>
      </c>
      <c r="G243" s="41"/>
      <c r="H243" s="35"/>
      <c r="I243" s="36" t="s">
        <v>33</v>
      </c>
      <c r="J243" s="37">
        <f>IF(I243="Less(-)",-1,1)</f>
        <v>1</v>
      </c>
      <c r="K243" s="35" t="s">
        <v>34</v>
      </c>
      <c r="L243" s="35" t="s">
        <v>4</v>
      </c>
      <c r="M243" s="38"/>
      <c r="N243" s="46"/>
      <c r="O243" s="46"/>
      <c r="P243" s="47"/>
      <c r="Q243" s="46"/>
      <c r="R243" s="46"/>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9">
        <f>total_amount_ba($B$2,$D$2,D243,F243,J243,K243,M243)</f>
        <v>6382.5</v>
      </c>
      <c r="BB243" s="48">
        <f>BA243+SUM(N243:AZ243)</f>
        <v>6382.5</v>
      </c>
      <c r="BC243" s="54" t="str">
        <f>SpellNumber(L243,BB243)</f>
        <v>INR  Six Thousand Three Hundred &amp; Eighty Two  and Paise Fifty Only</v>
      </c>
      <c r="IA243" s="20">
        <v>15.35</v>
      </c>
      <c r="IB243" s="20" t="s">
        <v>259</v>
      </c>
      <c r="ID243" s="20">
        <v>750</v>
      </c>
      <c r="IE243" s="21" t="s">
        <v>333</v>
      </c>
      <c r="IF243" s="21"/>
      <c r="IG243" s="21"/>
      <c r="IH243" s="21"/>
      <c r="II243" s="21"/>
    </row>
    <row r="244" spans="1:243" s="20" customFormat="1" ht="47.25">
      <c r="A244" s="56">
        <v>15.36</v>
      </c>
      <c r="B244" s="79" t="s">
        <v>260</v>
      </c>
      <c r="C244" s="31"/>
      <c r="D244" s="62"/>
      <c r="E244" s="62"/>
      <c r="F244" s="62"/>
      <c r="G244" s="62"/>
      <c r="H244" s="62"/>
      <c r="I244" s="62"/>
      <c r="J244" s="62"/>
      <c r="K244" s="62"/>
      <c r="L244" s="62"/>
      <c r="M244" s="62"/>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IA244" s="20">
        <v>15.36</v>
      </c>
      <c r="IB244" s="20" t="s">
        <v>260</v>
      </c>
      <c r="IE244" s="21"/>
      <c r="IF244" s="21"/>
      <c r="IG244" s="21"/>
      <c r="IH244" s="21"/>
      <c r="II244" s="21"/>
    </row>
    <row r="245" spans="1:243" s="20" customFormat="1" ht="42.75">
      <c r="A245" s="56">
        <v>15.37</v>
      </c>
      <c r="B245" s="79" t="s">
        <v>248</v>
      </c>
      <c r="C245" s="31"/>
      <c r="D245" s="80">
        <v>3</v>
      </c>
      <c r="E245" s="81" t="s">
        <v>46</v>
      </c>
      <c r="F245" s="55">
        <v>380.71</v>
      </c>
      <c r="G245" s="41"/>
      <c r="H245" s="35"/>
      <c r="I245" s="36" t="s">
        <v>33</v>
      </c>
      <c r="J245" s="37">
        <f>IF(I245="Less(-)",-1,1)</f>
        <v>1</v>
      </c>
      <c r="K245" s="35" t="s">
        <v>34</v>
      </c>
      <c r="L245" s="35" t="s">
        <v>4</v>
      </c>
      <c r="M245" s="38"/>
      <c r="N245" s="46"/>
      <c r="O245" s="46"/>
      <c r="P245" s="47"/>
      <c r="Q245" s="46"/>
      <c r="R245" s="46"/>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9">
        <f>total_amount_ba($B$2,$D$2,D245,F245,J245,K245,M245)</f>
        <v>1142.13</v>
      </c>
      <c r="BB245" s="48">
        <f>BA245+SUM(N245:AZ245)</f>
        <v>1142.13</v>
      </c>
      <c r="BC245" s="54" t="str">
        <f>SpellNumber(L245,BB245)</f>
        <v>INR  One Thousand One Hundred &amp; Forty Two  and Paise Thirteen Only</v>
      </c>
      <c r="IA245" s="20">
        <v>15.37</v>
      </c>
      <c r="IB245" s="20" t="s">
        <v>248</v>
      </c>
      <c r="ID245" s="20">
        <v>3</v>
      </c>
      <c r="IE245" s="21" t="s">
        <v>46</v>
      </c>
      <c r="IF245" s="21"/>
      <c r="IG245" s="21"/>
      <c r="IH245" s="21"/>
      <c r="II245" s="21"/>
    </row>
    <row r="246" spans="1:243" s="20" customFormat="1" ht="63">
      <c r="A246" s="56">
        <v>15.38</v>
      </c>
      <c r="B246" s="79" t="s">
        <v>261</v>
      </c>
      <c r="C246" s="31"/>
      <c r="D246" s="62"/>
      <c r="E246" s="62"/>
      <c r="F246" s="62"/>
      <c r="G246" s="62"/>
      <c r="H246" s="62"/>
      <c r="I246" s="62"/>
      <c r="J246" s="62"/>
      <c r="K246" s="62"/>
      <c r="L246" s="62"/>
      <c r="M246" s="62"/>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IA246" s="20">
        <v>15.38</v>
      </c>
      <c r="IB246" s="20" t="s">
        <v>261</v>
      </c>
      <c r="IE246" s="21"/>
      <c r="IF246" s="21"/>
      <c r="IG246" s="21"/>
      <c r="IH246" s="21"/>
      <c r="II246" s="21"/>
    </row>
    <row r="247" spans="1:243" s="20" customFormat="1" ht="28.5">
      <c r="A247" s="56">
        <v>15.39</v>
      </c>
      <c r="B247" s="79" t="s">
        <v>262</v>
      </c>
      <c r="C247" s="31"/>
      <c r="D247" s="80">
        <v>7</v>
      </c>
      <c r="E247" s="81" t="s">
        <v>46</v>
      </c>
      <c r="F247" s="55">
        <v>438.71</v>
      </c>
      <c r="G247" s="41"/>
      <c r="H247" s="35"/>
      <c r="I247" s="36" t="s">
        <v>33</v>
      </c>
      <c r="J247" s="37">
        <f>IF(I247="Less(-)",-1,1)</f>
        <v>1</v>
      </c>
      <c r="K247" s="35" t="s">
        <v>34</v>
      </c>
      <c r="L247" s="35" t="s">
        <v>4</v>
      </c>
      <c r="M247" s="38"/>
      <c r="N247" s="46"/>
      <c r="O247" s="46"/>
      <c r="P247" s="47"/>
      <c r="Q247" s="46"/>
      <c r="R247" s="46"/>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c r="BA247" s="49">
        <f>total_amount_ba($B$2,$D$2,D247,F247,J247,K247,M247)</f>
        <v>3070.97</v>
      </c>
      <c r="BB247" s="48">
        <f>BA247+SUM(N247:AZ247)</f>
        <v>3070.97</v>
      </c>
      <c r="BC247" s="54" t="str">
        <f>SpellNumber(L247,BB247)</f>
        <v>INR  Three Thousand  &amp;Seventy  and Paise Ninety Seven Only</v>
      </c>
      <c r="IA247" s="20">
        <v>15.39</v>
      </c>
      <c r="IB247" s="20" t="s">
        <v>262</v>
      </c>
      <c r="ID247" s="20">
        <v>7</v>
      </c>
      <c r="IE247" s="21" t="s">
        <v>46</v>
      </c>
      <c r="IF247" s="21"/>
      <c r="IG247" s="21"/>
      <c r="IH247" s="21"/>
      <c r="II247" s="21"/>
    </row>
    <row r="248" spans="1:243" s="20" customFormat="1" ht="63">
      <c r="A248" s="56">
        <v>15.4</v>
      </c>
      <c r="B248" s="79" t="s">
        <v>263</v>
      </c>
      <c r="C248" s="31"/>
      <c r="D248" s="80">
        <v>10</v>
      </c>
      <c r="E248" s="81" t="s">
        <v>46</v>
      </c>
      <c r="F248" s="55">
        <v>54.1</v>
      </c>
      <c r="G248" s="41"/>
      <c r="H248" s="35"/>
      <c r="I248" s="36" t="s">
        <v>33</v>
      </c>
      <c r="J248" s="37">
        <f>IF(I248="Less(-)",-1,1)</f>
        <v>1</v>
      </c>
      <c r="K248" s="35" t="s">
        <v>34</v>
      </c>
      <c r="L248" s="35" t="s">
        <v>4</v>
      </c>
      <c r="M248" s="38"/>
      <c r="N248" s="46"/>
      <c r="O248" s="46"/>
      <c r="P248" s="47"/>
      <c r="Q248" s="46"/>
      <c r="R248" s="46"/>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c r="BA248" s="49">
        <f>total_amount_ba($B$2,$D$2,D248,F248,J248,K248,M248)</f>
        <v>541</v>
      </c>
      <c r="BB248" s="48">
        <f>BA248+SUM(N248:AZ248)</f>
        <v>541</v>
      </c>
      <c r="BC248" s="54" t="str">
        <f>SpellNumber(L248,BB248)</f>
        <v>INR  Five Hundred &amp; Forty One  Only</v>
      </c>
      <c r="IA248" s="20">
        <v>15.4</v>
      </c>
      <c r="IB248" s="20" t="s">
        <v>263</v>
      </c>
      <c r="ID248" s="20">
        <v>10</v>
      </c>
      <c r="IE248" s="21" t="s">
        <v>46</v>
      </c>
      <c r="IF248" s="21"/>
      <c r="IG248" s="21"/>
      <c r="IH248" s="21"/>
      <c r="II248" s="21"/>
    </row>
    <row r="249" spans="1:243" s="20" customFormat="1" ht="31.5">
      <c r="A249" s="56">
        <v>15.41</v>
      </c>
      <c r="B249" s="79" t="s">
        <v>264</v>
      </c>
      <c r="C249" s="31"/>
      <c r="D249" s="62"/>
      <c r="E249" s="62"/>
      <c r="F249" s="62"/>
      <c r="G249" s="62"/>
      <c r="H249" s="62"/>
      <c r="I249" s="62"/>
      <c r="J249" s="62"/>
      <c r="K249" s="62"/>
      <c r="L249" s="62"/>
      <c r="M249" s="62"/>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IA249" s="20">
        <v>15.41</v>
      </c>
      <c r="IB249" s="20" t="s">
        <v>264</v>
      </c>
      <c r="IE249" s="21"/>
      <c r="IF249" s="21"/>
      <c r="IG249" s="21"/>
      <c r="IH249" s="21"/>
      <c r="II249" s="21"/>
    </row>
    <row r="250" spans="1:243" s="20" customFormat="1" ht="42.75">
      <c r="A250" s="56">
        <v>15.42</v>
      </c>
      <c r="B250" s="79" t="s">
        <v>265</v>
      </c>
      <c r="C250" s="31"/>
      <c r="D250" s="80">
        <v>10</v>
      </c>
      <c r="E250" s="81" t="s">
        <v>46</v>
      </c>
      <c r="F250" s="55">
        <v>317.76</v>
      </c>
      <c r="G250" s="41"/>
      <c r="H250" s="35"/>
      <c r="I250" s="36" t="s">
        <v>33</v>
      </c>
      <c r="J250" s="37">
        <f>IF(I250="Less(-)",-1,1)</f>
        <v>1</v>
      </c>
      <c r="K250" s="35" t="s">
        <v>34</v>
      </c>
      <c r="L250" s="35" t="s">
        <v>4</v>
      </c>
      <c r="M250" s="38"/>
      <c r="N250" s="46"/>
      <c r="O250" s="46"/>
      <c r="P250" s="47"/>
      <c r="Q250" s="46"/>
      <c r="R250" s="46"/>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9">
        <f>total_amount_ba($B$2,$D$2,D250,F250,J250,K250,M250)</f>
        <v>3177.6</v>
      </c>
      <c r="BB250" s="48">
        <f>BA250+SUM(N250:AZ250)</f>
        <v>3177.6</v>
      </c>
      <c r="BC250" s="54" t="str">
        <f>SpellNumber(L250,BB250)</f>
        <v>INR  Three Thousand One Hundred &amp; Seventy Seven  and Paise Sixty Only</v>
      </c>
      <c r="IA250" s="20">
        <v>15.42</v>
      </c>
      <c r="IB250" s="20" t="s">
        <v>265</v>
      </c>
      <c r="ID250" s="20">
        <v>10</v>
      </c>
      <c r="IE250" s="21" t="s">
        <v>46</v>
      </c>
      <c r="IF250" s="21"/>
      <c r="IG250" s="21"/>
      <c r="IH250" s="21"/>
      <c r="II250" s="21"/>
    </row>
    <row r="251" spans="1:243" s="20" customFormat="1" ht="63">
      <c r="A251" s="56">
        <v>15.43</v>
      </c>
      <c r="B251" s="79" t="s">
        <v>266</v>
      </c>
      <c r="C251" s="31"/>
      <c r="D251" s="80">
        <v>10</v>
      </c>
      <c r="E251" s="81" t="s">
        <v>43</v>
      </c>
      <c r="F251" s="55">
        <v>150.64</v>
      </c>
      <c r="G251" s="41"/>
      <c r="H251" s="35"/>
      <c r="I251" s="36" t="s">
        <v>33</v>
      </c>
      <c r="J251" s="37">
        <f>IF(I251="Less(-)",-1,1)</f>
        <v>1</v>
      </c>
      <c r="K251" s="35" t="s">
        <v>34</v>
      </c>
      <c r="L251" s="35" t="s">
        <v>4</v>
      </c>
      <c r="M251" s="38"/>
      <c r="N251" s="46"/>
      <c r="O251" s="46"/>
      <c r="P251" s="47"/>
      <c r="Q251" s="46"/>
      <c r="R251" s="46"/>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9">
        <f>total_amount_ba($B$2,$D$2,D251,F251,J251,K251,M251)</f>
        <v>1506.4</v>
      </c>
      <c r="BB251" s="48">
        <f>BA251+SUM(N251:AZ251)</f>
        <v>1506.4</v>
      </c>
      <c r="BC251" s="54" t="str">
        <f>SpellNumber(L251,BB251)</f>
        <v>INR  One Thousand Five Hundred &amp; Six  and Paise Forty Only</v>
      </c>
      <c r="IA251" s="20">
        <v>15.43</v>
      </c>
      <c r="IB251" s="20" t="s">
        <v>266</v>
      </c>
      <c r="ID251" s="20">
        <v>10</v>
      </c>
      <c r="IE251" s="21" t="s">
        <v>43</v>
      </c>
      <c r="IF251" s="21"/>
      <c r="IG251" s="21"/>
      <c r="IH251" s="21"/>
      <c r="II251" s="21"/>
    </row>
    <row r="252" spans="1:243" s="20" customFormat="1" ht="15.75">
      <c r="A252" s="56">
        <v>16</v>
      </c>
      <c r="B252" s="79" t="s">
        <v>267</v>
      </c>
      <c r="C252" s="31"/>
      <c r="D252" s="62"/>
      <c r="E252" s="62"/>
      <c r="F252" s="62"/>
      <c r="G252" s="62"/>
      <c r="H252" s="62"/>
      <c r="I252" s="62"/>
      <c r="J252" s="62"/>
      <c r="K252" s="62"/>
      <c r="L252" s="62"/>
      <c r="M252" s="62"/>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IA252" s="20">
        <v>16</v>
      </c>
      <c r="IB252" s="20" t="s">
        <v>267</v>
      </c>
      <c r="IE252" s="21"/>
      <c r="IF252" s="21"/>
      <c r="IG252" s="21"/>
      <c r="IH252" s="21"/>
      <c r="II252" s="21"/>
    </row>
    <row r="253" spans="1:243" s="20" customFormat="1" ht="63.75" customHeight="1">
      <c r="A253" s="56">
        <v>16.01</v>
      </c>
      <c r="B253" s="79" t="s">
        <v>268</v>
      </c>
      <c r="C253" s="31"/>
      <c r="D253" s="62"/>
      <c r="E253" s="62"/>
      <c r="F253" s="62"/>
      <c r="G253" s="62"/>
      <c r="H253" s="62"/>
      <c r="I253" s="62"/>
      <c r="J253" s="62"/>
      <c r="K253" s="62"/>
      <c r="L253" s="62"/>
      <c r="M253" s="62"/>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IA253" s="20">
        <v>16.01</v>
      </c>
      <c r="IB253" s="20" t="s">
        <v>268</v>
      </c>
      <c r="IE253" s="21"/>
      <c r="IF253" s="21"/>
      <c r="IG253" s="21"/>
      <c r="IH253" s="21"/>
      <c r="II253" s="21"/>
    </row>
    <row r="254" spans="1:243" s="20" customFormat="1" ht="42.75">
      <c r="A254" s="56">
        <v>16.02</v>
      </c>
      <c r="B254" s="79" t="s">
        <v>269</v>
      </c>
      <c r="C254" s="31"/>
      <c r="D254" s="80">
        <v>20</v>
      </c>
      <c r="E254" s="81" t="s">
        <v>43</v>
      </c>
      <c r="F254" s="55">
        <v>518.54</v>
      </c>
      <c r="G254" s="41"/>
      <c r="H254" s="35"/>
      <c r="I254" s="36" t="s">
        <v>33</v>
      </c>
      <c r="J254" s="37">
        <f>IF(I254="Less(-)",-1,1)</f>
        <v>1</v>
      </c>
      <c r="K254" s="35" t="s">
        <v>34</v>
      </c>
      <c r="L254" s="35" t="s">
        <v>4</v>
      </c>
      <c r="M254" s="38"/>
      <c r="N254" s="46"/>
      <c r="O254" s="46"/>
      <c r="P254" s="47"/>
      <c r="Q254" s="46"/>
      <c r="R254" s="46"/>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9">
        <f>total_amount_ba($B$2,$D$2,D254,F254,J254,K254,M254)</f>
        <v>10370.8</v>
      </c>
      <c r="BB254" s="48">
        <f>BA254+SUM(N254:AZ254)</f>
        <v>10370.8</v>
      </c>
      <c r="BC254" s="54" t="str">
        <f>SpellNumber(L254,BB254)</f>
        <v>INR  Ten Thousand Three Hundred &amp; Seventy  and Paise Eighty Only</v>
      </c>
      <c r="IA254" s="20">
        <v>16.02</v>
      </c>
      <c r="IB254" s="20" t="s">
        <v>269</v>
      </c>
      <c r="ID254" s="20">
        <v>20</v>
      </c>
      <c r="IE254" s="21" t="s">
        <v>43</v>
      </c>
      <c r="IF254" s="21"/>
      <c r="IG254" s="21"/>
      <c r="IH254" s="21"/>
      <c r="II254" s="21"/>
    </row>
    <row r="255" spans="1:243" s="20" customFormat="1" ht="94.5">
      <c r="A255" s="56">
        <v>16.03</v>
      </c>
      <c r="B255" s="79" t="s">
        <v>270</v>
      </c>
      <c r="C255" s="31"/>
      <c r="D255" s="62"/>
      <c r="E255" s="62"/>
      <c r="F255" s="62"/>
      <c r="G255" s="62"/>
      <c r="H255" s="62"/>
      <c r="I255" s="62"/>
      <c r="J255" s="62"/>
      <c r="K255" s="62"/>
      <c r="L255" s="62"/>
      <c r="M255" s="62"/>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IA255" s="20">
        <v>16.03</v>
      </c>
      <c r="IB255" s="20" t="s">
        <v>270</v>
      </c>
      <c r="IE255" s="21"/>
      <c r="IF255" s="21"/>
      <c r="IG255" s="21"/>
      <c r="IH255" s="21"/>
      <c r="II255" s="21"/>
    </row>
    <row r="256" spans="1:243" s="20" customFormat="1" ht="42.75">
      <c r="A256" s="56">
        <v>16.04</v>
      </c>
      <c r="B256" s="79" t="s">
        <v>271</v>
      </c>
      <c r="C256" s="31"/>
      <c r="D256" s="80">
        <v>20</v>
      </c>
      <c r="E256" s="81" t="s">
        <v>43</v>
      </c>
      <c r="F256" s="55">
        <v>960.24</v>
      </c>
      <c r="G256" s="41"/>
      <c r="H256" s="35"/>
      <c r="I256" s="36" t="s">
        <v>33</v>
      </c>
      <c r="J256" s="37">
        <f>IF(I256="Less(-)",-1,1)</f>
        <v>1</v>
      </c>
      <c r="K256" s="35" t="s">
        <v>34</v>
      </c>
      <c r="L256" s="35" t="s">
        <v>4</v>
      </c>
      <c r="M256" s="38"/>
      <c r="N256" s="46"/>
      <c r="O256" s="46"/>
      <c r="P256" s="47"/>
      <c r="Q256" s="46"/>
      <c r="R256" s="46"/>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9">
        <f>total_amount_ba($B$2,$D$2,D256,F256,J256,K256,M256)</f>
        <v>19204.8</v>
      </c>
      <c r="BB256" s="48">
        <f>BA256+SUM(N256:AZ256)</f>
        <v>19204.8</v>
      </c>
      <c r="BC256" s="54" t="str">
        <f>SpellNumber(L256,BB256)</f>
        <v>INR  Nineteen Thousand Two Hundred &amp; Four  and Paise Eighty Only</v>
      </c>
      <c r="IA256" s="20">
        <v>16.04</v>
      </c>
      <c r="IB256" s="20" t="s">
        <v>271</v>
      </c>
      <c r="ID256" s="20">
        <v>20</v>
      </c>
      <c r="IE256" s="21" t="s">
        <v>43</v>
      </c>
      <c r="IF256" s="21"/>
      <c r="IG256" s="21"/>
      <c r="IH256" s="21"/>
      <c r="II256" s="21"/>
    </row>
    <row r="257" spans="1:243" s="20" customFormat="1" ht="94.5" customHeight="1">
      <c r="A257" s="56">
        <v>16.05</v>
      </c>
      <c r="B257" s="79" t="s">
        <v>272</v>
      </c>
      <c r="C257" s="31"/>
      <c r="D257" s="62"/>
      <c r="E257" s="62"/>
      <c r="F257" s="62"/>
      <c r="G257" s="62"/>
      <c r="H257" s="62"/>
      <c r="I257" s="62"/>
      <c r="J257" s="62"/>
      <c r="K257" s="62"/>
      <c r="L257" s="62"/>
      <c r="M257" s="62"/>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IA257" s="20">
        <v>16.05</v>
      </c>
      <c r="IB257" s="20" t="s">
        <v>272</v>
      </c>
      <c r="IE257" s="21"/>
      <c r="IF257" s="21"/>
      <c r="IG257" s="21"/>
      <c r="IH257" s="21"/>
      <c r="II257" s="21"/>
    </row>
    <row r="258" spans="1:243" s="20" customFormat="1" ht="15.75">
      <c r="A258" s="56">
        <v>16.06</v>
      </c>
      <c r="B258" s="79" t="s">
        <v>273</v>
      </c>
      <c r="C258" s="31"/>
      <c r="D258" s="62"/>
      <c r="E258" s="62"/>
      <c r="F258" s="62"/>
      <c r="G258" s="62"/>
      <c r="H258" s="62"/>
      <c r="I258" s="62"/>
      <c r="J258" s="62"/>
      <c r="K258" s="62"/>
      <c r="L258" s="62"/>
      <c r="M258" s="62"/>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IA258" s="20">
        <v>16.06</v>
      </c>
      <c r="IB258" s="20" t="s">
        <v>273</v>
      </c>
      <c r="IE258" s="21"/>
      <c r="IF258" s="21"/>
      <c r="IG258" s="21"/>
      <c r="IH258" s="21"/>
      <c r="II258" s="21"/>
    </row>
    <row r="259" spans="1:243" s="20" customFormat="1" ht="47.25">
      <c r="A259" s="56">
        <v>16.07</v>
      </c>
      <c r="B259" s="79" t="s">
        <v>274</v>
      </c>
      <c r="C259" s="31"/>
      <c r="D259" s="80">
        <v>2</v>
      </c>
      <c r="E259" s="81" t="s">
        <v>46</v>
      </c>
      <c r="F259" s="55">
        <v>2221.83</v>
      </c>
      <c r="G259" s="41"/>
      <c r="H259" s="35"/>
      <c r="I259" s="36" t="s">
        <v>33</v>
      </c>
      <c r="J259" s="37">
        <f>IF(I259="Less(-)",-1,1)</f>
        <v>1</v>
      </c>
      <c r="K259" s="35" t="s">
        <v>34</v>
      </c>
      <c r="L259" s="35" t="s">
        <v>4</v>
      </c>
      <c r="M259" s="38"/>
      <c r="N259" s="46"/>
      <c r="O259" s="46"/>
      <c r="P259" s="47"/>
      <c r="Q259" s="46"/>
      <c r="R259" s="46"/>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9">
        <f>total_amount_ba($B$2,$D$2,D259,F259,J259,K259,M259)</f>
        <v>4443.66</v>
      </c>
      <c r="BB259" s="48">
        <f>BA259+SUM(N259:AZ259)</f>
        <v>4443.66</v>
      </c>
      <c r="BC259" s="54" t="str">
        <f>SpellNumber(L259,BB259)</f>
        <v>INR  Four Thousand Four Hundred &amp; Forty Three  and Paise Sixty Six Only</v>
      </c>
      <c r="IA259" s="20">
        <v>16.07</v>
      </c>
      <c r="IB259" s="20" t="s">
        <v>274</v>
      </c>
      <c r="ID259" s="20">
        <v>2</v>
      </c>
      <c r="IE259" s="21" t="s">
        <v>46</v>
      </c>
      <c r="IF259" s="21"/>
      <c r="IG259" s="21"/>
      <c r="IH259" s="21"/>
      <c r="II259" s="21"/>
    </row>
    <row r="260" spans="1:243" s="20" customFormat="1" ht="94.5">
      <c r="A260" s="56">
        <v>16.08</v>
      </c>
      <c r="B260" s="79" t="s">
        <v>275</v>
      </c>
      <c r="C260" s="31"/>
      <c r="D260" s="62"/>
      <c r="E260" s="62"/>
      <c r="F260" s="62"/>
      <c r="G260" s="62"/>
      <c r="H260" s="62"/>
      <c r="I260" s="62"/>
      <c r="J260" s="62"/>
      <c r="K260" s="62"/>
      <c r="L260" s="62"/>
      <c r="M260" s="62"/>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IA260" s="20">
        <v>16.08</v>
      </c>
      <c r="IB260" s="20" t="s">
        <v>275</v>
      </c>
      <c r="IE260" s="21"/>
      <c r="IF260" s="21"/>
      <c r="IG260" s="21"/>
      <c r="IH260" s="21"/>
      <c r="II260" s="21"/>
    </row>
    <row r="261" spans="1:243" s="20" customFormat="1" ht="42.75">
      <c r="A261" s="56">
        <v>16.09</v>
      </c>
      <c r="B261" s="79" t="s">
        <v>276</v>
      </c>
      <c r="C261" s="31"/>
      <c r="D261" s="80">
        <v>15</v>
      </c>
      <c r="E261" s="81" t="s">
        <v>43</v>
      </c>
      <c r="F261" s="55">
        <v>432.35</v>
      </c>
      <c r="G261" s="41"/>
      <c r="H261" s="35"/>
      <c r="I261" s="36" t="s">
        <v>33</v>
      </c>
      <c r="J261" s="37">
        <f>IF(I261="Less(-)",-1,1)</f>
        <v>1</v>
      </c>
      <c r="K261" s="35" t="s">
        <v>34</v>
      </c>
      <c r="L261" s="35" t="s">
        <v>4</v>
      </c>
      <c r="M261" s="38"/>
      <c r="N261" s="46"/>
      <c r="O261" s="46"/>
      <c r="P261" s="47"/>
      <c r="Q261" s="46"/>
      <c r="R261" s="46"/>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9">
        <f>total_amount_ba($B$2,$D$2,D261,F261,J261,K261,M261)</f>
        <v>6485.25</v>
      </c>
      <c r="BB261" s="48">
        <f>BA261+SUM(N261:AZ261)</f>
        <v>6485.25</v>
      </c>
      <c r="BC261" s="54" t="str">
        <f>SpellNumber(L261,BB261)</f>
        <v>INR  Six Thousand Four Hundred &amp; Eighty Five  and Paise Twenty Five Only</v>
      </c>
      <c r="IA261" s="20">
        <v>16.09</v>
      </c>
      <c r="IB261" s="20" t="s">
        <v>276</v>
      </c>
      <c r="ID261" s="20">
        <v>15</v>
      </c>
      <c r="IE261" s="21" t="s">
        <v>43</v>
      </c>
      <c r="IF261" s="21"/>
      <c r="IG261" s="21"/>
      <c r="IH261" s="21"/>
      <c r="II261" s="21"/>
    </row>
    <row r="262" spans="1:243" s="20" customFormat="1" ht="42.75">
      <c r="A262" s="56">
        <v>16.1</v>
      </c>
      <c r="B262" s="79" t="s">
        <v>277</v>
      </c>
      <c r="C262" s="31"/>
      <c r="D262" s="80">
        <v>20</v>
      </c>
      <c r="E262" s="81" t="s">
        <v>43</v>
      </c>
      <c r="F262" s="55">
        <v>711.22</v>
      </c>
      <c r="G262" s="41"/>
      <c r="H262" s="35"/>
      <c r="I262" s="36" t="s">
        <v>33</v>
      </c>
      <c r="J262" s="37">
        <f aca="true" t="shared" si="12" ref="J262:J303">IF(I262="Less(-)",-1,1)</f>
        <v>1</v>
      </c>
      <c r="K262" s="35" t="s">
        <v>34</v>
      </c>
      <c r="L262" s="35" t="s">
        <v>4</v>
      </c>
      <c r="M262" s="38"/>
      <c r="N262" s="46"/>
      <c r="O262" s="46"/>
      <c r="P262" s="47"/>
      <c r="Q262" s="46"/>
      <c r="R262" s="46"/>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c r="BA262" s="49">
        <f aca="true" t="shared" si="13" ref="BA262:BA303">total_amount_ba($B$2,$D$2,D262,F262,J262,K262,M262)</f>
        <v>14224.4</v>
      </c>
      <c r="BB262" s="48">
        <f aca="true" t="shared" si="14" ref="BB262:BB303">BA262+SUM(N262:AZ262)</f>
        <v>14224.4</v>
      </c>
      <c r="BC262" s="54" t="str">
        <f aca="true" t="shared" si="15" ref="BC262:BC303">SpellNumber(L262,BB262)</f>
        <v>INR  Fourteen Thousand Two Hundred &amp; Twenty Four  and Paise Forty Only</v>
      </c>
      <c r="IA262" s="20">
        <v>16.1</v>
      </c>
      <c r="IB262" s="20" t="s">
        <v>277</v>
      </c>
      <c r="ID262" s="20">
        <v>20</v>
      </c>
      <c r="IE262" s="21" t="s">
        <v>43</v>
      </c>
      <c r="IF262" s="21"/>
      <c r="IG262" s="21"/>
      <c r="IH262" s="21"/>
      <c r="II262" s="21"/>
    </row>
    <row r="263" spans="1:243" s="20" customFormat="1" ht="299.25">
      <c r="A263" s="56">
        <v>16.11</v>
      </c>
      <c r="B263" s="79" t="s">
        <v>278</v>
      </c>
      <c r="C263" s="31"/>
      <c r="D263" s="62"/>
      <c r="E263" s="62"/>
      <c r="F263" s="62"/>
      <c r="G263" s="62"/>
      <c r="H263" s="62"/>
      <c r="I263" s="62"/>
      <c r="J263" s="62"/>
      <c r="K263" s="62"/>
      <c r="L263" s="62"/>
      <c r="M263" s="62"/>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IA263" s="20">
        <v>16.11</v>
      </c>
      <c r="IB263" s="20" t="s">
        <v>278</v>
      </c>
      <c r="IE263" s="21"/>
      <c r="IF263" s="21"/>
      <c r="IG263" s="21"/>
      <c r="IH263" s="21"/>
      <c r="II263" s="21"/>
    </row>
    <row r="264" spans="1:243" s="20" customFormat="1" ht="110.25">
      <c r="A264" s="56">
        <v>16.12</v>
      </c>
      <c r="B264" s="79" t="s">
        <v>279</v>
      </c>
      <c r="C264" s="31"/>
      <c r="D264" s="62"/>
      <c r="E264" s="62"/>
      <c r="F264" s="62"/>
      <c r="G264" s="62"/>
      <c r="H264" s="62"/>
      <c r="I264" s="62"/>
      <c r="J264" s="62"/>
      <c r="K264" s="62"/>
      <c r="L264" s="62"/>
      <c r="M264" s="62"/>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IA264" s="20">
        <v>16.12</v>
      </c>
      <c r="IB264" s="20" t="s">
        <v>279</v>
      </c>
      <c r="IE264" s="21"/>
      <c r="IF264" s="21"/>
      <c r="IG264" s="21"/>
      <c r="IH264" s="21"/>
      <c r="II264" s="21"/>
    </row>
    <row r="265" spans="1:243" s="20" customFormat="1" ht="47.25">
      <c r="A265" s="56">
        <v>16.13</v>
      </c>
      <c r="B265" s="79" t="s">
        <v>274</v>
      </c>
      <c r="C265" s="31"/>
      <c r="D265" s="80">
        <v>2</v>
      </c>
      <c r="E265" s="81" t="s">
        <v>46</v>
      </c>
      <c r="F265" s="55">
        <v>10247.35</v>
      </c>
      <c r="G265" s="41"/>
      <c r="H265" s="35"/>
      <c r="I265" s="36" t="s">
        <v>33</v>
      </c>
      <c r="J265" s="37">
        <f t="shared" si="12"/>
        <v>1</v>
      </c>
      <c r="K265" s="35" t="s">
        <v>34</v>
      </c>
      <c r="L265" s="35" t="s">
        <v>4</v>
      </c>
      <c r="M265" s="38"/>
      <c r="N265" s="46"/>
      <c r="O265" s="46"/>
      <c r="P265" s="47"/>
      <c r="Q265" s="46"/>
      <c r="R265" s="46"/>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c r="BA265" s="49">
        <f t="shared" si="13"/>
        <v>20494.7</v>
      </c>
      <c r="BB265" s="48">
        <f t="shared" si="14"/>
        <v>20494.7</v>
      </c>
      <c r="BC265" s="54" t="str">
        <f t="shared" si="15"/>
        <v>INR  Twenty Thousand Four Hundred &amp; Ninety Four  and Paise Seventy Only</v>
      </c>
      <c r="IA265" s="20">
        <v>16.13</v>
      </c>
      <c r="IB265" s="20" t="s">
        <v>274</v>
      </c>
      <c r="ID265" s="20">
        <v>2</v>
      </c>
      <c r="IE265" s="21" t="s">
        <v>46</v>
      </c>
      <c r="IF265" s="21"/>
      <c r="IG265" s="21"/>
      <c r="IH265" s="21"/>
      <c r="II265" s="21"/>
    </row>
    <row r="266" spans="1:243" s="20" customFormat="1" ht="110.25">
      <c r="A266" s="56">
        <v>16.14</v>
      </c>
      <c r="B266" s="79" t="s">
        <v>280</v>
      </c>
      <c r="C266" s="31"/>
      <c r="D266" s="62"/>
      <c r="E266" s="62"/>
      <c r="F266" s="62"/>
      <c r="G266" s="62"/>
      <c r="H266" s="62"/>
      <c r="I266" s="62"/>
      <c r="J266" s="62"/>
      <c r="K266" s="62"/>
      <c r="L266" s="62"/>
      <c r="M266" s="62"/>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IA266" s="20">
        <v>16.14</v>
      </c>
      <c r="IB266" s="20" t="s">
        <v>280</v>
      </c>
      <c r="IE266" s="21"/>
      <c r="IF266" s="21"/>
      <c r="IG266" s="21"/>
      <c r="IH266" s="21"/>
      <c r="II266" s="21"/>
    </row>
    <row r="267" spans="1:243" s="20" customFormat="1" ht="47.25">
      <c r="A267" s="56">
        <v>16.15</v>
      </c>
      <c r="B267" s="79" t="s">
        <v>274</v>
      </c>
      <c r="C267" s="31"/>
      <c r="D267" s="80">
        <v>1</v>
      </c>
      <c r="E267" s="81" t="s">
        <v>46</v>
      </c>
      <c r="F267" s="55">
        <v>21399.3</v>
      </c>
      <c r="G267" s="41"/>
      <c r="H267" s="35"/>
      <c r="I267" s="36" t="s">
        <v>33</v>
      </c>
      <c r="J267" s="37">
        <f t="shared" si="12"/>
        <v>1</v>
      </c>
      <c r="K267" s="35" t="s">
        <v>34</v>
      </c>
      <c r="L267" s="35" t="s">
        <v>4</v>
      </c>
      <c r="M267" s="38"/>
      <c r="N267" s="46"/>
      <c r="O267" s="46"/>
      <c r="P267" s="47"/>
      <c r="Q267" s="46"/>
      <c r="R267" s="46"/>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9">
        <f t="shared" si="13"/>
        <v>21399.3</v>
      </c>
      <c r="BB267" s="48">
        <f t="shared" si="14"/>
        <v>21399.3</v>
      </c>
      <c r="BC267" s="54" t="str">
        <f t="shared" si="15"/>
        <v>INR  Twenty One Thousand Three Hundred &amp; Ninety Nine  and Paise Thirty Only</v>
      </c>
      <c r="IA267" s="20">
        <v>16.15</v>
      </c>
      <c r="IB267" s="20" t="s">
        <v>274</v>
      </c>
      <c r="ID267" s="20">
        <v>1</v>
      </c>
      <c r="IE267" s="21" t="s">
        <v>46</v>
      </c>
      <c r="IF267" s="21"/>
      <c r="IG267" s="21"/>
      <c r="IH267" s="21"/>
      <c r="II267" s="21"/>
    </row>
    <row r="268" spans="1:243" s="20" customFormat="1" ht="15.75">
      <c r="A268" s="56">
        <v>16.16</v>
      </c>
      <c r="B268" s="79" t="s">
        <v>281</v>
      </c>
      <c r="C268" s="31"/>
      <c r="D268" s="62"/>
      <c r="E268" s="62"/>
      <c r="F268" s="62"/>
      <c r="G268" s="62"/>
      <c r="H268" s="62"/>
      <c r="I268" s="62"/>
      <c r="J268" s="62"/>
      <c r="K268" s="62"/>
      <c r="L268" s="62"/>
      <c r="M268" s="62"/>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IA268" s="20">
        <v>16.16</v>
      </c>
      <c r="IB268" s="20" t="s">
        <v>281</v>
      </c>
      <c r="IE268" s="21"/>
      <c r="IF268" s="21"/>
      <c r="IG268" s="21"/>
      <c r="IH268" s="21"/>
      <c r="II268" s="21"/>
    </row>
    <row r="269" spans="1:243" s="20" customFormat="1" ht="15.75">
      <c r="A269" s="56">
        <v>16.17</v>
      </c>
      <c r="B269" s="79" t="s">
        <v>282</v>
      </c>
      <c r="C269" s="31"/>
      <c r="D269" s="62"/>
      <c r="E269" s="62"/>
      <c r="F269" s="62"/>
      <c r="G269" s="62"/>
      <c r="H269" s="62"/>
      <c r="I269" s="62"/>
      <c r="J269" s="62"/>
      <c r="K269" s="62"/>
      <c r="L269" s="62"/>
      <c r="M269" s="62"/>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IA269" s="20">
        <v>16.17</v>
      </c>
      <c r="IB269" s="20" t="s">
        <v>282</v>
      </c>
      <c r="IE269" s="21"/>
      <c r="IF269" s="21"/>
      <c r="IG269" s="21"/>
      <c r="IH269" s="21"/>
      <c r="II269" s="21"/>
    </row>
    <row r="270" spans="1:243" s="20" customFormat="1" ht="47.25">
      <c r="A270" s="56">
        <v>16.18</v>
      </c>
      <c r="B270" s="79" t="s">
        <v>274</v>
      </c>
      <c r="C270" s="31"/>
      <c r="D270" s="80">
        <v>1</v>
      </c>
      <c r="E270" s="81" t="s">
        <v>43</v>
      </c>
      <c r="F270" s="55">
        <v>7126.22</v>
      </c>
      <c r="G270" s="41"/>
      <c r="H270" s="35"/>
      <c r="I270" s="36" t="s">
        <v>33</v>
      </c>
      <c r="J270" s="37">
        <f t="shared" si="12"/>
        <v>1</v>
      </c>
      <c r="K270" s="35" t="s">
        <v>34</v>
      </c>
      <c r="L270" s="35" t="s">
        <v>4</v>
      </c>
      <c r="M270" s="38"/>
      <c r="N270" s="46"/>
      <c r="O270" s="46"/>
      <c r="P270" s="47"/>
      <c r="Q270" s="46"/>
      <c r="R270" s="46"/>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9">
        <f t="shared" si="13"/>
        <v>7126.22</v>
      </c>
      <c r="BB270" s="48">
        <f t="shared" si="14"/>
        <v>7126.22</v>
      </c>
      <c r="BC270" s="54" t="str">
        <f t="shared" si="15"/>
        <v>INR  Seven Thousand One Hundred &amp; Twenty Six  and Paise Twenty Two Only</v>
      </c>
      <c r="IA270" s="20">
        <v>16.18</v>
      </c>
      <c r="IB270" s="20" t="s">
        <v>274</v>
      </c>
      <c r="ID270" s="20">
        <v>1</v>
      </c>
      <c r="IE270" s="21" t="s">
        <v>43</v>
      </c>
      <c r="IF270" s="21"/>
      <c r="IG270" s="21"/>
      <c r="IH270" s="21"/>
      <c r="II270" s="21"/>
    </row>
    <row r="271" spans="1:243" s="20" customFormat="1" ht="15.75">
      <c r="A271" s="56">
        <v>16.19</v>
      </c>
      <c r="B271" s="79" t="s">
        <v>283</v>
      </c>
      <c r="C271" s="31"/>
      <c r="D271" s="62"/>
      <c r="E271" s="62"/>
      <c r="F271" s="62"/>
      <c r="G271" s="62"/>
      <c r="H271" s="62"/>
      <c r="I271" s="62"/>
      <c r="J271" s="62"/>
      <c r="K271" s="62"/>
      <c r="L271" s="62"/>
      <c r="M271" s="62"/>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IA271" s="20">
        <v>16.19</v>
      </c>
      <c r="IB271" s="20" t="s">
        <v>283</v>
      </c>
      <c r="IE271" s="21"/>
      <c r="IF271" s="21"/>
      <c r="IG271" s="21"/>
      <c r="IH271" s="21"/>
      <c r="II271" s="21"/>
    </row>
    <row r="272" spans="1:243" s="20" customFormat="1" ht="47.25">
      <c r="A272" s="56">
        <v>16.2</v>
      </c>
      <c r="B272" s="79" t="s">
        <v>274</v>
      </c>
      <c r="C272" s="31"/>
      <c r="D272" s="80">
        <v>1.5</v>
      </c>
      <c r="E272" s="81" t="s">
        <v>43</v>
      </c>
      <c r="F272" s="55">
        <v>8543.84</v>
      </c>
      <c r="G272" s="41"/>
      <c r="H272" s="35"/>
      <c r="I272" s="36" t="s">
        <v>33</v>
      </c>
      <c r="J272" s="37">
        <f t="shared" si="12"/>
        <v>1</v>
      </c>
      <c r="K272" s="35" t="s">
        <v>34</v>
      </c>
      <c r="L272" s="35" t="s">
        <v>4</v>
      </c>
      <c r="M272" s="38"/>
      <c r="N272" s="46"/>
      <c r="O272" s="46"/>
      <c r="P272" s="47"/>
      <c r="Q272" s="46"/>
      <c r="R272" s="46"/>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9">
        <f t="shared" si="13"/>
        <v>12815.76</v>
      </c>
      <c r="BB272" s="48">
        <f t="shared" si="14"/>
        <v>12815.76</v>
      </c>
      <c r="BC272" s="54" t="str">
        <f t="shared" si="15"/>
        <v>INR  Twelve Thousand Eight Hundred &amp; Fifteen  and Paise Seventy Six Only</v>
      </c>
      <c r="IA272" s="20">
        <v>16.2</v>
      </c>
      <c r="IB272" s="20" t="s">
        <v>274</v>
      </c>
      <c r="ID272" s="20">
        <v>1.5</v>
      </c>
      <c r="IE272" s="21" t="s">
        <v>43</v>
      </c>
      <c r="IF272" s="21"/>
      <c r="IG272" s="21"/>
      <c r="IH272" s="21"/>
      <c r="II272" s="21"/>
    </row>
    <row r="273" spans="1:243" s="20" customFormat="1" ht="189">
      <c r="A273" s="56">
        <v>16.21</v>
      </c>
      <c r="B273" s="79" t="s">
        <v>284</v>
      </c>
      <c r="C273" s="31"/>
      <c r="D273" s="62"/>
      <c r="E273" s="62"/>
      <c r="F273" s="62"/>
      <c r="G273" s="62"/>
      <c r="H273" s="62"/>
      <c r="I273" s="62"/>
      <c r="J273" s="62"/>
      <c r="K273" s="62"/>
      <c r="L273" s="62"/>
      <c r="M273" s="62"/>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IA273" s="20">
        <v>16.21</v>
      </c>
      <c r="IB273" s="20" t="s">
        <v>284</v>
      </c>
      <c r="IE273" s="21"/>
      <c r="IF273" s="21"/>
      <c r="IG273" s="21"/>
      <c r="IH273" s="21"/>
      <c r="II273" s="21"/>
    </row>
    <row r="274" spans="1:243" s="20" customFormat="1" ht="42.75">
      <c r="A274" s="56">
        <v>16.22</v>
      </c>
      <c r="B274" s="79" t="s">
        <v>285</v>
      </c>
      <c r="C274" s="31"/>
      <c r="D274" s="80">
        <v>3</v>
      </c>
      <c r="E274" s="81" t="s">
        <v>46</v>
      </c>
      <c r="F274" s="55">
        <v>599.47</v>
      </c>
      <c r="G274" s="41"/>
      <c r="H274" s="35"/>
      <c r="I274" s="36" t="s">
        <v>33</v>
      </c>
      <c r="J274" s="37">
        <f t="shared" si="12"/>
        <v>1</v>
      </c>
      <c r="K274" s="35" t="s">
        <v>34</v>
      </c>
      <c r="L274" s="35" t="s">
        <v>4</v>
      </c>
      <c r="M274" s="38"/>
      <c r="N274" s="46"/>
      <c r="O274" s="46"/>
      <c r="P274" s="47"/>
      <c r="Q274" s="46"/>
      <c r="R274" s="46"/>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9">
        <f t="shared" si="13"/>
        <v>1798.41</v>
      </c>
      <c r="BB274" s="48">
        <f t="shared" si="14"/>
        <v>1798.41</v>
      </c>
      <c r="BC274" s="54" t="str">
        <f t="shared" si="15"/>
        <v>INR  One Thousand Seven Hundred &amp; Ninety Eight  and Paise Forty One Only</v>
      </c>
      <c r="IA274" s="20">
        <v>16.22</v>
      </c>
      <c r="IB274" s="20" t="s">
        <v>285</v>
      </c>
      <c r="ID274" s="20">
        <v>3</v>
      </c>
      <c r="IE274" s="21" t="s">
        <v>46</v>
      </c>
      <c r="IF274" s="21"/>
      <c r="IG274" s="21"/>
      <c r="IH274" s="21"/>
      <c r="II274" s="21"/>
    </row>
    <row r="275" spans="1:243" s="20" customFormat="1" ht="110.25">
      <c r="A275" s="56">
        <v>16.23</v>
      </c>
      <c r="B275" s="79" t="s">
        <v>286</v>
      </c>
      <c r="C275" s="31"/>
      <c r="D275" s="62"/>
      <c r="E275" s="62"/>
      <c r="F275" s="62"/>
      <c r="G275" s="62"/>
      <c r="H275" s="62"/>
      <c r="I275" s="62"/>
      <c r="J275" s="62"/>
      <c r="K275" s="62"/>
      <c r="L275" s="62"/>
      <c r="M275" s="62"/>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IA275" s="20">
        <v>16.23</v>
      </c>
      <c r="IB275" s="20" t="s">
        <v>286</v>
      </c>
      <c r="IE275" s="21"/>
      <c r="IF275" s="21"/>
      <c r="IG275" s="21"/>
      <c r="IH275" s="21"/>
      <c r="II275" s="21"/>
    </row>
    <row r="276" spans="1:243" s="20" customFormat="1" ht="47.25">
      <c r="A276" s="56">
        <v>16.24</v>
      </c>
      <c r="B276" s="79" t="s">
        <v>274</v>
      </c>
      <c r="C276" s="31"/>
      <c r="D276" s="80">
        <v>3</v>
      </c>
      <c r="E276" s="81" t="s">
        <v>46</v>
      </c>
      <c r="F276" s="55">
        <v>4900.88</v>
      </c>
      <c r="G276" s="41"/>
      <c r="H276" s="35"/>
      <c r="I276" s="36" t="s">
        <v>33</v>
      </c>
      <c r="J276" s="37">
        <f t="shared" si="12"/>
        <v>1</v>
      </c>
      <c r="K276" s="35" t="s">
        <v>34</v>
      </c>
      <c r="L276" s="35" t="s">
        <v>4</v>
      </c>
      <c r="M276" s="38"/>
      <c r="N276" s="46"/>
      <c r="O276" s="46"/>
      <c r="P276" s="47"/>
      <c r="Q276" s="46"/>
      <c r="R276" s="46"/>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c r="BA276" s="49">
        <f t="shared" si="13"/>
        <v>14702.64</v>
      </c>
      <c r="BB276" s="48">
        <f t="shared" si="14"/>
        <v>14702.64</v>
      </c>
      <c r="BC276" s="54" t="str">
        <f t="shared" si="15"/>
        <v>INR  Fourteen Thousand Seven Hundred &amp; Two  and Paise Sixty Four Only</v>
      </c>
      <c r="IA276" s="20">
        <v>16.24</v>
      </c>
      <c r="IB276" s="20" t="s">
        <v>274</v>
      </c>
      <c r="ID276" s="20">
        <v>3</v>
      </c>
      <c r="IE276" s="21" t="s">
        <v>46</v>
      </c>
      <c r="IF276" s="21"/>
      <c r="IG276" s="21"/>
      <c r="IH276" s="21"/>
      <c r="II276" s="21"/>
    </row>
    <row r="277" spans="1:243" s="20" customFormat="1" ht="94.5">
      <c r="A277" s="56">
        <v>16.25</v>
      </c>
      <c r="B277" s="79" t="s">
        <v>287</v>
      </c>
      <c r="C277" s="31"/>
      <c r="D277" s="62"/>
      <c r="E277" s="62"/>
      <c r="F277" s="62"/>
      <c r="G277" s="62"/>
      <c r="H277" s="62"/>
      <c r="I277" s="62"/>
      <c r="J277" s="62"/>
      <c r="K277" s="62"/>
      <c r="L277" s="62"/>
      <c r="M277" s="62"/>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IA277" s="20">
        <v>16.25</v>
      </c>
      <c r="IB277" s="20" t="s">
        <v>287</v>
      </c>
      <c r="IE277" s="21"/>
      <c r="IF277" s="21"/>
      <c r="IG277" s="21"/>
      <c r="IH277" s="21"/>
      <c r="II277" s="21"/>
    </row>
    <row r="278" spans="1:243" s="20" customFormat="1" ht="47.25">
      <c r="A278" s="56">
        <v>16.26</v>
      </c>
      <c r="B278" s="79" t="s">
        <v>274</v>
      </c>
      <c r="C278" s="31"/>
      <c r="D278" s="80">
        <v>2</v>
      </c>
      <c r="E278" s="81" t="s">
        <v>46</v>
      </c>
      <c r="F278" s="55">
        <v>5487.24</v>
      </c>
      <c r="G278" s="41"/>
      <c r="H278" s="35"/>
      <c r="I278" s="36" t="s">
        <v>33</v>
      </c>
      <c r="J278" s="37">
        <f t="shared" si="12"/>
        <v>1</v>
      </c>
      <c r="K278" s="35" t="s">
        <v>34</v>
      </c>
      <c r="L278" s="35" t="s">
        <v>4</v>
      </c>
      <c r="M278" s="38"/>
      <c r="N278" s="46"/>
      <c r="O278" s="46"/>
      <c r="P278" s="47"/>
      <c r="Q278" s="46"/>
      <c r="R278" s="46"/>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9">
        <f t="shared" si="13"/>
        <v>10974.48</v>
      </c>
      <c r="BB278" s="48">
        <f t="shared" si="14"/>
        <v>10974.48</v>
      </c>
      <c r="BC278" s="54" t="str">
        <f t="shared" si="15"/>
        <v>INR  Ten Thousand Nine Hundred &amp; Seventy Four  and Paise Forty Eight Only</v>
      </c>
      <c r="IA278" s="20">
        <v>16.26</v>
      </c>
      <c r="IB278" s="20" t="s">
        <v>274</v>
      </c>
      <c r="ID278" s="20">
        <v>2</v>
      </c>
      <c r="IE278" s="21" t="s">
        <v>46</v>
      </c>
      <c r="IF278" s="21"/>
      <c r="IG278" s="21"/>
      <c r="IH278" s="21"/>
      <c r="II278" s="21"/>
    </row>
    <row r="279" spans="1:243" s="20" customFormat="1" ht="15.75">
      <c r="A279" s="56">
        <v>17</v>
      </c>
      <c r="B279" s="79" t="s">
        <v>288</v>
      </c>
      <c r="C279" s="31"/>
      <c r="D279" s="62"/>
      <c r="E279" s="62"/>
      <c r="F279" s="62"/>
      <c r="G279" s="62"/>
      <c r="H279" s="62"/>
      <c r="I279" s="62"/>
      <c r="J279" s="62"/>
      <c r="K279" s="62"/>
      <c r="L279" s="62"/>
      <c r="M279" s="62"/>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IA279" s="20">
        <v>17</v>
      </c>
      <c r="IB279" s="20" t="s">
        <v>288</v>
      </c>
      <c r="IE279" s="21"/>
      <c r="IF279" s="21"/>
      <c r="IG279" s="21"/>
      <c r="IH279" s="21"/>
      <c r="II279" s="21"/>
    </row>
    <row r="280" spans="1:243" s="20" customFormat="1" ht="362.25">
      <c r="A280" s="56">
        <v>17.01</v>
      </c>
      <c r="B280" s="79" t="s">
        <v>289</v>
      </c>
      <c r="C280" s="31"/>
      <c r="D280" s="62"/>
      <c r="E280" s="62"/>
      <c r="F280" s="62"/>
      <c r="G280" s="62"/>
      <c r="H280" s="62"/>
      <c r="I280" s="62"/>
      <c r="J280" s="62"/>
      <c r="K280" s="62"/>
      <c r="L280" s="62"/>
      <c r="M280" s="62"/>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IA280" s="20">
        <v>17.01</v>
      </c>
      <c r="IB280" s="20" t="s">
        <v>289</v>
      </c>
      <c r="IE280" s="21"/>
      <c r="IF280" s="21"/>
      <c r="IG280" s="21"/>
      <c r="IH280" s="21"/>
      <c r="II280" s="21"/>
    </row>
    <row r="281" spans="1:243" s="20" customFormat="1" ht="15.75">
      <c r="A281" s="56">
        <v>17.02</v>
      </c>
      <c r="B281" s="79" t="s">
        <v>290</v>
      </c>
      <c r="C281" s="31"/>
      <c r="D281" s="62"/>
      <c r="E281" s="62"/>
      <c r="F281" s="62"/>
      <c r="G281" s="62"/>
      <c r="H281" s="62"/>
      <c r="I281" s="62"/>
      <c r="J281" s="62"/>
      <c r="K281" s="62"/>
      <c r="L281" s="62"/>
      <c r="M281" s="62"/>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IA281" s="20">
        <v>17.02</v>
      </c>
      <c r="IB281" s="20" t="s">
        <v>290</v>
      </c>
      <c r="IE281" s="21"/>
      <c r="IF281" s="21"/>
      <c r="IG281" s="21"/>
      <c r="IH281" s="21"/>
      <c r="II281" s="21"/>
    </row>
    <row r="282" spans="1:243" s="20" customFormat="1" ht="47.25">
      <c r="A282" s="56">
        <v>17.03</v>
      </c>
      <c r="B282" s="79" t="s">
        <v>291</v>
      </c>
      <c r="C282" s="31"/>
      <c r="D282" s="80">
        <v>450</v>
      </c>
      <c r="E282" s="81" t="s">
        <v>54</v>
      </c>
      <c r="F282" s="55">
        <v>408.86</v>
      </c>
      <c r="G282" s="41"/>
      <c r="H282" s="35"/>
      <c r="I282" s="36" t="s">
        <v>33</v>
      </c>
      <c r="J282" s="37">
        <f t="shared" si="12"/>
        <v>1</v>
      </c>
      <c r="K282" s="35" t="s">
        <v>34</v>
      </c>
      <c r="L282" s="35" t="s">
        <v>4</v>
      </c>
      <c r="M282" s="38"/>
      <c r="N282" s="46"/>
      <c r="O282" s="46"/>
      <c r="P282" s="47"/>
      <c r="Q282" s="46"/>
      <c r="R282" s="46"/>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c r="BA282" s="49">
        <f t="shared" si="13"/>
        <v>183987</v>
      </c>
      <c r="BB282" s="48">
        <f t="shared" si="14"/>
        <v>183987</v>
      </c>
      <c r="BC282" s="54" t="str">
        <f t="shared" si="15"/>
        <v>INR  One Lakh Eighty Three Thousand Nine Hundred &amp; Eighty Seven  Only</v>
      </c>
      <c r="IA282" s="20">
        <v>17.03</v>
      </c>
      <c r="IB282" s="20" t="s">
        <v>291</v>
      </c>
      <c r="ID282" s="20">
        <v>450</v>
      </c>
      <c r="IE282" s="21" t="s">
        <v>54</v>
      </c>
      <c r="IF282" s="21"/>
      <c r="IG282" s="21"/>
      <c r="IH282" s="21"/>
      <c r="II282" s="21"/>
    </row>
    <row r="283" spans="1:243" s="20" customFormat="1" ht="126">
      <c r="A283" s="56">
        <v>17.04</v>
      </c>
      <c r="B283" s="79" t="s">
        <v>292</v>
      </c>
      <c r="C283" s="31"/>
      <c r="D283" s="62"/>
      <c r="E283" s="62"/>
      <c r="F283" s="62"/>
      <c r="G283" s="62"/>
      <c r="H283" s="62"/>
      <c r="I283" s="62"/>
      <c r="J283" s="62"/>
      <c r="K283" s="62"/>
      <c r="L283" s="62"/>
      <c r="M283" s="62"/>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IA283" s="20">
        <v>17.04</v>
      </c>
      <c r="IB283" s="20" t="s">
        <v>292</v>
      </c>
      <c r="IE283" s="21"/>
      <c r="IF283" s="21"/>
      <c r="IG283" s="21"/>
      <c r="IH283" s="21"/>
      <c r="II283" s="21"/>
    </row>
    <row r="284" spans="1:243" s="20" customFormat="1" ht="47.25">
      <c r="A284" s="56">
        <v>17.05</v>
      </c>
      <c r="B284" s="79" t="s">
        <v>291</v>
      </c>
      <c r="C284" s="31"/>
      <c r="D284" s="80">
        <v>170</v>
      </c>
      <c r="E284" s="81" t="s">
        <v>54</v>
      </c>
      <c r="F284" s="55">
        <v>495.22</v>
      </c>
      <c r="G284" s="41"/>
      <c r="H284" s="35"/>
      <c r="I284" s="36" t="s">
        <v>33</v>
      </c>
      <c r="J284" s="37">
        <f t="shared" si="12"/>
        <v>1</v>
      </c>
      <c r="K284" s="35" t="s">
        <v>34</v>
      </c>
      <c r="L284" s="35" t="s">
        <v>4</v>
      </c>
      <c r="M284" s="38"/>
      <c r="N284" s="46"/>
      <c r="O284" s="46"/>
      <c r="P284" s="47"/>
      <c r="Q284" s="46"/>
      <c r="R284" s="46"/>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9">
        <f t="shared" si="13"/>
        <v>84187.4</v>
      </c>
      <c r="BB284" s="48">
        <f t="shared" si="14"/>
        <v>84187.4</v>
      </c>
      <c r="BC284" s="54" t="str">
        <f t="shared" si="15"/>
        <v>INR  Eighty Four Thousand One Hundred &amp; Eighty Seven  and Paise Forty Only</v>
      </c>
      <c r="IA284" s="20">
        <v>17.05</v>
      </c>
      <c r="IB284" s="20" t="s">
        <v>291</v>
      </c>
      <c r="ID284" s="20">
        <v>170</v>
      </c>
      <c r="IE284" s="21" t="s">
        <v>54</v>
      </c>
      <c r="IF284" s="21"/>
      <c r="IG284" s="21"/>
      <c r="IH284" s="21"/>
      <c r="II284" s="21"/>
    </row>
    <row r="285" spans="1:243" s="20" customFormat="1" ht="141.75">
      <c r="A285" s="56">
        <v>17.06</v>
      </c>
      <c r="B285" s="79" t="s">
        <v>293</v>
      </c>
      <c r="C285" s="31"/>
      <c r="D285" s="62"/>
      <c r="E285" s="62"/>
      <c r="F285" s="62"/>
      <c r="G285" s="62"/>
      <c r="H285" s="62"/>
      <c r="I285" s="62"/>
      <c r="J285" s="62"/>
      <c r="K285" s="62"/>
      <c r="L285" s="62"/>
      <c r="M285" s="62"/>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IA285" s="20">
        <v>17.06</v>
      </c>
      <c r="IB285" s="20" t="s">
        <v>293</v>
      </c>
      <c r="IE285" s="21"/>
      <c r="IF285" s="21"/>
      <c r="IG285" s="21"/>
      <c r="IH285" s="21"/>
      <c r="II285" s="21"/>
    </row>
    <row r="286" spans="1:243" s="20" customFormat="1" ht="47.25">
      <c r="A286" s="56">
        <v>17.07</v>
      </c>
      <c r="B286" s="79" t="s">
        <v>294</v>
      </c>
      <c r="C286" s="31"/>
      <c r="D286" s="80">
        <v>4</v>
      </c>
      <c r="E286" s="81" t="s">
        <v>42</v>
      </c>
      <c r="F286" s="55">
        <v>1162.25</v>
      </c>
      <c r="G286" s="41"/>
      <c r="H286" s="35"/>
      <c r="I286" s="36" t="s">
        <v>33</v>
      </c>
      <c r="J286" s="37">
        <f t="shared" si="12"/>
        <v>1</v>
      </c>
      <c r="K286" s="35" t="s">
        <v>34</v>
      </c>
      <c r="L286" s="35" t="s">
        <v>4</v>
      </c>
      <c r="M286" s="38"/>
      <c r="N286" s="46"/>
      <c r="O286" s="46"/>
      <c r="P286" s="47"/>
      <c r="Q286" s="46"/>
      <c r="R286" s="46"/>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9">
        <f t="shared" si="13"/>
        <v>4649</v>
      </c>
      <c r="BB286" s="48">
        <f t="shared" si="14"/>
        <v>4649</v>
      </c>
      <c r="BC286" s="54" t="str">
        <f t="shared" si="15"/>
        <v>INR  Four Thousand Six Hundred &amp; Forty Nine  Only</v>
      </c>
      <c r="IA286" s="20">
        <v>17.07</v>
      </c>
      <c r="IB286" s="20" t="s">
        <v>294</v>
      </c>
      <c r="ID286" s="20">
        <v>4</v>
      </c>
      <c r="IE286" s="21" t="s">
        <v>42</v>
      </c>
      <c r="IF286" s="21"/>
      <c r="IG286" s="21"/>
      <c r="IH286" s="21"/>
      <c r="II286" s="21"/>
    </row>
    <row r="287" spans="1:243" s="20" customFormat="1" ht="236.25">
      <c r="A287" s="56">
        <v>17.08</v>
      </c>
      <c r="B287" s="79" t="s">
        <v>295</v>
      </c>
      <c r="C287" s="31"/>
      <c r="D287" s="62"/>
      <c r="E287" s="62"/>
      <c r="F287" s="62"/>
      <c r="G287" s="62"/>
      <c r="H287" s="62"/>
      <c r="I287" s="62"/>
      <c r="J287" s="62"/>
      <c r="K287" s="62"/>
      <c r="L287" s="62"/>
      <c r="M287" s="62"/>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IA287" s="20">
        <v>17.08</v>
      </c>
      <c r="IB287" s="20" t="s">
        <v>295</v>
      </c>
      <c r="IE287" s="21"/>
      <c r="IF287" s="21"/>
      <c r="IG287" s="21"/>
      <c r="IH287" s="21"/>
      <c r="II287" s="21"/>
    </row>
    <row r="288" spans="1:243" s="20" customFormat="1" ht="42.75">
      <c r="A288" s="56">
        <v>17.09</v>
      </c>
      <c r="B288" s="79" t="s">
        <v>296</v>
      </c>
      <c r="C288" s="31"/>
      <c r="D288" s="80">
        <v>8</v>
      </c>
      <c r="E288" s="81" t="s">
        <v>46</v>
      </c>
      <c r="F288" s="55">
        <v>2147.17</v>
      </c>
      <c r="G288" s="41"/>
      <c r="H288" s="35"/>
      <c r="I288" s="36" t="s">
        <v>33</v>
      </c>
      <c r="J288" s="37">
        <f t="shared" si="12"/>
        <v>1</v>
      </c>
      <c r="K288" s="35" t="s">
        <v>34</v>
      </c>
      <c r="L288" s="35" t="s">
        <v>4</v>
      </c>
      <c r="M288" s="38"/>
      <c r="N288" s="46"/>
      <c r="O288" s="46"/>
      <c r="P288" s="47"/>
      <c r="Q288" s="46"/>
      <c r="R288" s="46"/>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9">
        <f t="shared" si="13"/>
        <v>17177.36</v>
      </c>
      <c r="BB288" s="48">
        <f t="shared" si="14"/>
        <v>17177.36</v>
      </c>
      <c r="BC288" s="54" t="str">
        <f t="shared" si="15"/>
        <v>INR  Seventeen Thousand One Hundred &amp; Seventy Seven  and Paise Thirty Six Only</v>
      </c>
      <c r="IA288" s="20">
        <v>17.09</v>
      </c>
      <c r="IB288" s="20" t="s">
        <v>296</v>
      </c>
      <c r="ID288" s="20">
        <v>8</v>
      </c>
      <c r="IE288" s="21" t="s">
        <v>46</v>
      </c>
      <c r="IF288" s="21"/>
      <c r="IG288" s="21"/>
      <c r="IH288" s="21"/>
      <c r="II288" s="21"/>
    </row>
    <row r="289" spans="1:243" s="20" customFormat="1" ht="110.25">
      <c r="A289" s="56">
        <v>17.1</v>
      </c>
      <c r="B289" s="79" t="s">
        <v>297</v>
      </c>
      <c r="C289" s="31"/>
      <c r="D289" s="62"/>
      <c r="E289" s="62"/>
      <c r="F289" s="62"/>
      <c r="G289" s="62"/>
      <c r="H289" s="62"/>
      <c r="I289" s="62"/>
      <c r="J289" s="62"/>
      <c r="K289" s="62"/>
      <c r="L289" s="62"/>
      <c r="M289" s="62"/>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IA289" s="20">
        <v>17.1</v>
      </c>
      <c r="IB289" s="20" t="s">
        <v>297</v>
      </c>
      <c r="IE289" s="21"/>
      <c r="IF289" s="21"/>
      <c r="IG289" s="21"/>
      <c r="IH289" s="21"/>
      <c r="II289" s="21"/>
    </row>
    <row r="290" spans="1:243" s="20" customFormat="1" ht="28.5">
      <c r="A290" s="56">
        <v>17.11</v>
      </c>
      <c r="B290" s="79" t="s">
        <v>298</v>
      </c>
      <c r="C290" s="31"/>
      <c r="D290" s="80">
        <v>100</v>
      </c>
      <c r="E290" s="81" t="s">
        <v>43</v>
      </c>
      <c r="F290" s="55">
        <v>74.75</v>
      </c>
      <c r="G290" s="41"/>
      <c r="H290" s="35"/>
      <c r="I290" s="36" t="s">
        <v>33</v>
      </c>
      <c r="J290" s="37">
        <f t="shared" si="12"/>
        <v>1</v>
      </c>
      <c r="K290" s="35" t="s">
        <v>34</v>
      </c>
      <c r="L290" s="35" t="s">
        <v>4</v>
      </c>
      <c r="M290" s="38"/>
      <c r="N290" s="46"/>
      <c r="O290" s="46"/>
      <c r="P290" s="47"/>
      <c r="Q290" s="46"/>
      <c r="R290" s="46"/>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49">
        <f t="shared" si="13"/>
        <v>7475</v>
      </c>
      <c r="BB290" s="48">
        <f t="shared" si="14"/>
        <v>7475</v>
      </c>
      <c r="BC290" s="54" t="str">
        <f t="shared" si="15"/>
        <v>INR  Seven Thousand Four Hundred &amp; Seventy Five  Only</v>
      </c>
      <c r="IA290" s="20">
        <v>17.11</v>
      </c>
      <c r="IB290" s="20" t="s">
        <v>298</v>
      </c>
      <c r="ID290" s="20">
        <v>100</v>
      </c>
      <c r="IE290" s="21" t="s">
        <v>43</v>
      </c>
      <c r="IF290" s="21"/>
      <c r="IG290" s="21"/>
      <c r="IH290" s="21"/>
      <c r="II290" s="21"/>
    </row>
    <row r="291" spans="1:243" s="20" customFormat="1" ht="189">
      <c r="A291" s="56">
        <v>17.12</v>
      </c>
      <c r="B291" s="79" t="s">
        <v>299</v>
      </c>
      <c r="C291" s="31"/>
      <c r="D291" s="80">
        <v>76</v>
      </c>
      <c r="E291" s="81" t="s">
        <v>42</v>
      </c>
      <c r="F291" s="55">
        <v>3518.94</v>
      </c>
      <c r="G291" s="41"/>
      <c r="H291" s="35"/>
      <c r="I291" s="36" t="s">
        <v>33</v>
      </c>
      <c r="J291" s="37">
        <f t="shared" si="12"/>
        <v>1</v>
      </c>
      <c r="K291" s="35" t="s">
        <v>34</v>
      </c>
      <c r="L291" s="35" t="s">
        <v>4</v>
      </c>
      <c r="M291" s="38"/>
      <c r="N291" s="46"/>
      <c r="O291" s="46"/>
      <c r="P291" s="47"/>
      <c r="Q291" s="46"/>
      <c r="R291" s="46"/>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9">
        <f t="shared" si="13"/>
        <v>267439.44</v>
      </c>
      <c r="BB291" s="48">
        <f t="shared" si="14"/>
        <v>267439.44</v>
      </c>
      <c r="BC291" s="54" t="str">
        <f t="shared" si="15"/>
        <v>INR  Two Lakh Sixty Seven Thousand Four Hundred &amp; Thirty Nine  and Paise Forty Four Only</v>
      </c>
      <c r="IA291" s="20">
        <v>17.12</v>
      </c>
      <c r="IB291" s="20" t="s">
        <v>299</v>
      </c>
      <c r="ID291" s="20">
        <v>76</v>
      </c>
      <c r="IE291" s="21" t="s">
        <v>42</v>
      </c>
      <c r="IF291" s="21"/>
      <c r="IG291" s="21"/>
      <c r="IH291" s="21"/>
      <c r="II291" s="21"/>
    </row>
    <row r="292" spans="1:243" s="20" customFormat="1" ht="110.25">
      <c r="A292" s="56">
        <v>17.13</v>
      </c>
      <c r="B292" s="79" t="s">
        <v>300</v>
      </c>
      <c r="C292" s="31"/>
      <c r="D292" s="62"/>
      <c r="E292" s="62"/>
      <c r="F292" s="62"/>
      <c r="G292" s="62"/>
      <c r="H292" s="62"/>
      <c r="I292" s="62"/>
      <c r="J292" s="62"/>
      <c r="K292" s="62"/>
      <c r="L292" s="62"/>
      <c r="M292" s="62"/>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IA292" s="20">
        <v>17.13</v>
      </c>
      <c r="IB292" s="20" t="s">
        <v>300</v>
      </c>
      <c r="IE292" s="21"/>
      <c r="IF292" s="21"/>
      <c r="IG292" s="21"/>
      <c r="IH292" s="21"/>
      <c r="II292" s="21"/>
    </row>
    <row r="293" spans="1:243" s="20" customFormat="1" ht="42.75">
      <c r="A293" s="56">
        <v>17.14</v>
      </c>
      <c r="B293" s="79" t="s">
        <v>301</v>
      </c>
      <c r="C293" s="31"/>
      <c r="D293" s="80">
        <v>20</v>
      </c>
      <c r="E293" s="81" t="s">
        <v>46</v>
      </c>
      <c r="F293" s="55">
        <v>256.73</v>
      </c>
      <c r="G293" s="41"/>
      <c r="H293" s="35"/>
      <c r="I293" s="36" t="s">
        <v>33</v>
      </c>
      <c r="J293" s="37">
        <f t="shared" si="12"/>
        <v>1</v>
      </c>
      <c r="K293" s="35" t="s">
        <v>34</v>
      </c>
      <c r="L293" s="35" t="s">
        <v>4</v>
      </c>
      <c r="M293" s="38"/>
      <c r="N293" s="46"/>
      <c r="O293" s="46"/>
      <c r="P293" s="47"/>
      <c r="Q293" s="46"/>
      <c r="R293" s="46"/>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c r="BA293" s="49">
        <f t="shared" si="13"/>
        <v>5134.6</v>
      </c>
      <c r="BB293" s="48">
        <f t="shared" si="14"/>
        <v>5134.6</v>
      </c>
      <c r="BC293" s="54" t="str">
        <f t="shared" si="15"/>
        <v>INR  Five Thousand One Hundred &amp; Thirty Four  and Paise Sixty Only</v>
      </c>
      <c r="IA293" s="20">
        <v>17.14</v>
      </c>
      <c r="IB293" s="20" t="s">
        <v>301</v>
      </c>
      <c r="ID293" s="20">
        <v>20</v>
      </c>
      <c r="IE293" s="21" t="s">
        <v>46</v>
      </c>
      <c r="IF293" s="21"/>
      <c r="IG293" s="21"/>
      <c r="IH293" s="21"/>
      <c r="II293" s="21"/>
    </row>
    <row r="294" spans="1:243" s="20" customFormat="1" ht="42.75">
      <c r="A294" s="56">
        <v>17.15</v>
      </c>
      <c r="B294" s="79" t="s">
        <v>302</v>
      </c>
      <c r="C294" s="31"/>
      <c r="D294" s="80">
        <v>15</v>
      </c>
      <c r="E294" s="81" t="s">
        <v>46</v>
      </c>
      <c r="F294" s="55">
        <v>253.44</v>
      </c>
      <c r="G294" s="41"/>
      <c r="H294" s="35"/>
      <c r="I294" s="36" t="s">
        <v>33</v>
      </c>
      <c r="J294" s="37">
        <f t="shared" si="12"/>
        <v>1</v>
      </c>
      <c r="K294" s="35" t="s">
        <v>34</v>
      </c>
      <c r="L294" s="35" t="s">
        <v>4</v>
      </c>
      <c r="M294" s="38"/>
      <c r="N294" s="46"/>
      <c r="O294" s="46"/>
      <c r="P294" s="47"/>
      <c r="Q294" s="46"/>
      <c r="R294" s="46"/>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c r="BA294" s="49">
        <f t="shared" si="13"/>
        <v>3801.6</v>
      </c>
      <c r="BB294" s="48">
        <f t="shared" si="14"/>
        <v>3801.6</v>
      </c>
      <c r="BC294" s="54" t="str">
        <f t="shared" si="15"/>
        <v>INR  Three Thousand Eight Hundred &amp; One  and Paise Sixty Only</v>
      </c>
      <c r="IA294" s="20">
        <v>17.15</v>
      </c>
      <c r="IB294" s="20" t="s">
        <v>302</v>
      </c>
      <c r="ID294" s="20">
        <v>15</v>
      </c>
      <c r="IE294" s="21" t="s">
        <v>46</v>
      </c>
      <c r="IF294" s="21"/>
      <c r="IG294" s="21"/>
      <c r="IH294" s="21"/>
      <c r="II294" s="21"/>
    </row>
    <row r="295" spans="1:243" s="20" customFormat="1" ht="78.75">
      <c r="A295" s="56">
        <v>17.16</v>
      </c>
      <c r="B295" s="79" t="s">
        <v>303</v>
      </c>
      <c r="C295" s="31"/>
      <c r="D295" s="62"/>
      <c r="E295" s="62"/>
      <c r="F295" s="62"/>
      <c r="G295" s="62"/>
      <c r="H295" s="62"/>
      <c r="I295" s="62"/>
      <c r="J295" s="62"/>
      <c r="K295" s="62"/>
      <c r="L295" s="62"/>
      <c r="M295" s="62"/>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IA295" s="20">
        <v>17.16</v>
      </c>
      <c r="IB295" s="20" t="s">
        <v>303</v>
      </c>
      <c r="IE295" s="21"/>
      <c r="IF295" s="21"/>
      <c r="IG295" s="21"/>
      <c r="IH295" s="21"/>
      <c r="II295" s="21"/>
    </row>
    <row r="296" spans="1:243" s="20" customFormat="1" ht="42.75">
      <c r="A296" s="56">
        <v>17.17</v>
      </c>
      <c r="B296" s="79" t="s">
        <v>304</v>
      </c>
      <c r="C296" s="31"/>
      <c r="D296" s="80">
        <v>16</v>
      </c>
      <c r="E296" s="81" t="s">
        <v>46</v>
      </c>
      <c r="F296" s="55">
        <v>449.98</v>
      </c>
      <c r="G296" s="41"/>
      <c r="H296" s="35"/>
      <c r="I296" s="36" t="s">
        <v>33</v>
      </c>
      <c r="J296" s="37">
        <f t="shared" si="12"/>
        <v>1</v>
      </c>
      <c r="K296" s="35" t="s">
        <v>34</v>
      </c>
      <c r="L296" s="35" t="s">
        <v>4</v>
      </c>
      <c r="M296" s="38"/>
      <c r="N296" s="46"/>
      <c r="O296" s="46"/>
      <c r="P296" s="47"/>
      <c r="Q296" s="46"/>
      <c r="R296" s="46"/>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9">
        <f t="shared" si="13"/>
        <v>7199.68</v>
      </c>
      <c r="BB296" s="48">
        <f t="shared" si="14"/>
        <v>7199.68</v>
      </c>
      <c r="BC296" s="54" t="str">
        <f t="shared" si="15"/>
        <v>INR  Seven Thousand One Hundred &amp; Ninety Nine  and Paise Sixty Eight Only</v>
      </c>
      <c r="IA296" s="20">
        <v>17.17</v>
      </c>
      <c r="IB296" s="20" t="s">
        <v>304</v>
      </c>
      <c r="ID296" s="20">
        <v>16</v>
      </c>
      <c r="IE296" s="21" t="s">
        <v>46</v>
      </c>
      <c r="IF296" s="21"/>
      <c r="IG296" s="21"/>
      <c r="IH296" s="21"/>
      <c r="II296" s="21"/>
    </row>
    <row r="297" spans="1:243" s="20" customFormat="1" ht="94.5">
      <c r="A297" s="56">
        <v>17.18</v>
      </c>
      <c r="B297" s="79" t="s">
        <v>305</v>
      </c>
      <c r="C297" s="31"/>
      <c r="D297" s="80">
        <v>10</v>
      </c>
      <c r="E297" s="81" t="s">
        <v>46</v>
      </c>
      <c r="F297" s="55">
        <v>394.17</v>
      </c>
      <c r="G297" s="41"/>
      <c r="H297" s="35"/>
      <c r="I297" s="36" t="s">
        <v>33</v>
      </c>
      <c r="J297" s="37">
        <f t="shared" si="12"/>
        <v>1</v>
      </c>
      <c r="K297" s="35" t="s">
        <v>34</v>
      </c>
      <c r="L297" s="35" t="s">
        <v>4</v>
      </c>
      <c r="M297" s="38"/>
      <c r="N297" s="46"/>
      <c r="O297" s="46"/>
      <c r="P297" s="47"/>
      <c r="Q297" s="46"/>
      <c r="R297" s="46"/>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9">
        <f t="shared" si="13"/>
        <v>3941.7</v>
      </c>
      <c r="BB297" s="48">
        <f t="shared" si="14"/>
        <v>3941.7</v>
      </c>
      <c r="BC297" s="54" t="str">
        <f t="shared" si="15"/>
        <v>INR  Three Thousand Nine Hundred &amp; Forty One  and Paise Seventy Only</v>
      </c>
      <c r="IA297" s="20">
        <v>17.18</v>
      </c>
      <c r="IB297" s="20" t="s">
        <v>305</v>
      </c>
      <c r="ID297" s="20">
        <v>10</v>
      </c>
      <c r="IE297" s="21" t="s">
        <v>46</v>
      </c>
      <c r="IF297" s="21"/>
      <c r="IG297" s="21"/>
      <c r="IH297" s="21"/>
      <c r="II297" s="21"/>
    </row>
    <row r="298" spans="1:243" s="20" customFormat="1" ht="189">
      <c r="A298" s="56">
        <v>17.19</v>
      </c>
      <c r="B298" s="79" t="s">
        <v>306</v>
      </c>
      <c r="C298" s="31"/>
      <c r="D298" s="80">
        <v>300</v>
      </c>
      <c r="E298" s="81" t="s">
        <v>54</v>
      </c>
      <c r="F298" s="55">
        <v>313.81</v>
      </c>
      <c r="G298" s="41"/>
      <c r="H298" s="35"/>
      <c r="I298" s="36" t="s">
        <v>33</v>
      </c>
      <c r="J298" s="37">
        <f t="shared" si="12"/>
        <v>1</v>
      </c>
      <c r="K298" s="35" t="s">
        <v>34</v>
      </c>
      <c r="L298" s="35" t="s">
        <v>4</v>
      </c>
      <c r="M298" s="38"/>
      <c r="N298" s="46"/>
      <c r="O298" s="46"/>
      <c r="P298" s="47"/>
      <c r="Q298" s="46"/>
      <c r="R298" s="46"/>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9">
        <f t="shared" si="13"/>
        <v>94143</v>
      </c>
      <c r="BB298" s="48">
        <f t="shared" si="14"/>
        <v>94143</v>
      </c>
      <c r="BC298" s="54" t="str">
        <f t="shared" si="15"/>
        <v>INR  Ninety Four Thousand One Hundred &amp; Forty Three  Only</v>
      </c>
      <c r="IA298" s="20">
        <v>17.19</v>
      </c>
      <c r="IB298" s="20" t="s">
        <v>306</v>
      </c>
      <c r="ID298" s="20">
        <v>300</v>
      </c>
      <c r="IE298" s="21" t="s">
        <v>54</v>
      </c>
      <c r="IF298" s="21"/>
      <c r="IG298" s="21"/>
      <c r="IH298" s="21"/>
      <c r="II298" s="21"/>
    </row>
    <row r="299" spans="1:243" s="20" customFormat="1" ht="78.75">
      <c r="A299" s="56">
        <v>17.2</v>
      </c>
      <c r="B299" s="79" t="s">
        <v>307</v>
      </c>
      <c r="C299" s="31"/>
      <c r="D299" s="62"/>
      <c r="E299" s="62"/>
      <c r="F299" s="62"/>
      <c r="G299" s="62"/>
      <c r="H299" s="62"/>
      <c r="I299" s="62"/>
      <c r="J299" s="62"/>
      <c r="K299" s="62"/>
      <c r="L299" s="62"/>
      <c r="M299" s="62"/>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IA299" s="20">
        <v>17.2</v>
      </c>
      <c r="IB299" s="20" t="s">
        <v>307</v>
      </c>
      <c r="IE299" s="21"/>
      <c r="IF299" s="21"/>
      <c r="IG299" s="21"/>
      <c r="IH299" s="21"/>
      <c r="II299" s="21"/>
    </row>
    <row r="300" spans="1:243" s="20" customFormat="1" ht="28.5">
      <c r="A300" s="56">
        <v>17.21</v>
      </c>
      <c r="B300" s="79" t="s">
        <v>308</v>
      </c>
      <c r="C300" s="31"/>
      <c r="D300" s="80">
        <v>100</v>
      </c>
      <c r="E300" s="81" t="s">
        <v>46</v>
      </c>
      <c r="F300" s="55">
        <v>64.49</v>
      </c>
      <c r="G300" s="41"/>
      <c r="H300" s="35"/>
      <c r="I300" s="36" t="s">
        <v>33</v>
      </c>
      <c r="J300" s="37">
        <f t="shared" si="12"/>
        <v>1</v>
      </c>
      <c r="K300" s="35" t="s">
        <v>34</v>
      </c>
      <c r="L300" s="35" t="s">
        <v>4</v>
      </c>
      <c r="M300" s="38"/>
      <c r="N300" s="46"/>
      <c r="O300" s="46"/>
      <c r="P300" s="47"/>
      <c r="Q300" s="46"/>
      <c r="R300" s="46"/>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c r="BA300" s="49">
        <f t="shared" si="13"/>
        <v>6449</v>
      </c>
      <c r="BB300" s="48">
        <f t="shared" si="14"/>
        <v>6449</v>
      </c>
      <c r="BC300" s="54" t="str">
        <f t="shared" si="15"/>
        <v>INR  Six Thousand Four Hundred &amp; Forty Nine  Only</v>
      </c>
      <c r="IA300" s="20">
        <v>17.21</v>
      </c>
      <c r="IB300" s="20" t="s">
        <v>308</v>
      </c>
      <c r="ID300" s="20">
        <v>100</v>
      </c>
      <c r="IE300" s="21" t="s">
        <v>46</v>
      </c>
      <c r="IF300" s="21"/>
      <c r="IG300" s="21"/>
      <c r="IH300" s="21"/>
      <c r="II300" s="21"/>
    </row>
    <row r="301" spans="1:243" s="20" customFormat="1" ht="15.75">
      <c r="A301" s="56">
        <v>18</v>
      </c>
      <c r="B301" s="79" t="s">
        <v>309</v>
      </c>
      <c r="C301" s="31"/>
      <c r="D301" s="62"/>
      <c r="E301" s="62"/>
      <c r="F301" s="62"/>
      <c r="G301" s="62"/>
      <c r="H301" s="62"/>
      <c r="I301" s="62"/>
      <c r="J301" s="62"/>
      <c r="K301" s="62"/>
      <c r="L301" s="62"/>
      <c r="M301" s="62"/>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IA301" s="20">
        <v>18</v>
      </c>
      <c r="IB301" s="20" t="s">
        <v>309</v>
      </c>
      <c r="IE301" s="21"/>
      <c r="IF301" s="21"/>
      <c r="IG301" s="21"/>
      <c r="IH301" s="21"/>
      <c r="II301" s="21"/>
    </row>
    <row r="302" spans="1:243" s="20" customFormat="1" ht="409.5">
      <c r="A302" s="56">
        <v>18.01</v>
      </c>
      <c r="B302" s="79" t="s">
        <v>310</v>
      </c>
      <c r="C302" s="31"/>
      <c r="D302" s="62"/>
      <c r="E302" s="62"/>
      <c r="F302" s="62"/>
      <c r="G302" s="62"/>
      <c r="H302" s="62"/>
      <c r="I302" s="62"/>
      <c r="J302" s="62"/>
      <c r="K302" s="62"/>
      <c r="L302" s="62"/>
      <c r="M302" s="62"/>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IA302" s="20">
        <v>18.01</v>
      </c>
      <c r="IB302" s="20" t="s">
        <v>310</v>
      </c>
      <c r="IE302" s="21"/>
      <c r="IF302" s="21"/>
      <c r="IG302" s="21"/>
      <c r="IH302" s="21"/>
      <c r="II302" s="21"/>
    </row>
    <row r="303" spans="1:243" s="20" customFormat="1" ht="47.25">
      <c r="A303" s="56">
        <v>18.02</v>
      </c>
      <c r="B303" s="79" t="s">
        <v>74</v>
      </c>
      <c r="C303" s="31"/>
      <c r="D303" s="80">
        <v>195</v>
      </c>
      <c r="E303" s="81" t="s">
        <v>42</v>
      </c>
      <c r="F303" s="55">
        <v>1335.34</v>
      </c>
      <c r="G303" s="41"/>
      <c r="H303" s="35"/>
      <c r="I303" s="36" t="s">
        <v>33</v>
      </c>
      <c r="J303" s="37">
        <f t="shared" si="12"/>
        <v>1</v>
      </c>
      <c r="K303" s="35" t="s">
        <v>34</v>
      </c>
      <c r="L303" s="35" t="s">
        <v>4</v>
      </c>
      <c r="M303" s="38"/>
      <c r="N303" s="46"/>
      <c r="O303" s="46"/>
      <c r="P303" s="47"/>
      <c r="Q303" s="46"/>
      <c r="R303" s="46"/>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c r="BA303" s="49">
        <f t="shared" si="13"/>
        <v>260391.3</v>
      </c>
      <c r="BB303" s="48">
        <f t="shared" si="14"/>
        <v>260391.3</v>
      </c>
      <c r="BC303" s="54" t="str">
        <f t="shared" si="15"/>
        <v>INR  Two Lakh Sixty Thousand Three Hundred &amp; Ninety One  and Paise Thirty Only</v>
      </c>
      <c r="IA303" s="20">
        <v>18.02</v>
      </c>
      <c r="IB303" s="20" t="s">
        <v>74</v>
      </c>
      <c r="ID303" s="20">
        <v>195</v>
      </c>
      <c r="IE303" s="21" t="s">
        <v>42</v>
      </c>
      <c r="IF303" s="21"/>
      <c r="IG303" s="21"/>
      <c r="IH303" s="21"/>
      <c r="II303" s="21"/>
    </row>
    <row r="304" spans="1:243" s="20" customFormat="1" ht="187.5" customHeight="1">
      <c r="A304" s="56">
        <v>18.03</v>
      </c>
      <c r="B304" s="79" t="s">
        <v>311</v>
      </c>
      <c r="C304" s="31"/>
      <c r="D304" s="80">
        <v>50</v>
      </c>
      <c r="E304" s="81" t="s">
        <v>43</v>
      </c>
      <c r="F304" s="55">
        <v>6009.43</v>
      </c>
      <c r="G304" s="41"/>
      <c r="H304" s="35"/>
      <c r="I304" s="36" t="s">
        <v>33</v>
      </c>
      <c r="J304" s="37">
        <f>IF(I304="Less(-)",-1,1)</f>
        <v>1</v>
      </c>
      <c r="K304" s="35" t="s">
        <v>34</v>
      </c>
      <c r="L304" s="35" t="s">
        <v>4</v>
      </c>
      <c r="M304" s="38"/>
      <c r="N304" s="46"/>
      <c r="O304" s="46"/>
      <c r="P304" s="47"/>
      <c r="Q304" s="46"/>
      <c r="R304" s="46"/>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c r="BA304" s="49">
        <f>total_amount_ba($B$2,$D$2,D304,F304,J304,K304,M304)</f>
        <v>300471.5</v>
      </c>
      <c r="BB304" s="48">
        <f>BA304+SUM(N304:AZ304)</f>
        <v>300471.5</v>
      </c>
      <c r="BC304" s="54" t="str">
        <f>SpellNumber(L304,BB304)</f>
        <v>INR  Three Lakh Four Hundred &amp; Seventy One  and Paise Fifty Only</v>
      </c>
      <c r="IA304" s="20">
        <v>18.03</v>
      </c>
      <c r="IB304" s="83" t="s">
        <v>311</v>
      </c>
      <c r="ID304" s="20">
        <v>50</v>
      </c>
      <c r="IE304" s="21" t="s">
        <v>43</v>
      </c>
      <c r="IF304" s="21"/>
      <c r="IG304" s="21"/>
      <c r="IH304" s="21"/>
      <c r="II304" s="21"/>
    </row>
    <row r="305" spans="1:243" s="20" customFormat="1" ht="31.5">
      <c r="A305" s="56">
        <v>19</v>
      </c>
      <c r="B305" s="79" t="s">
        <v>312</v>
      </c>
      <c r="C305" s="31"/>
      <c r="D305" s="62"/>
      <c r="E305" s="62"/>
      <c r="F305" s="62"/>
      <c r="G305" s="62"/>
      <c r="H305" s="62"/>
      <c r="I305" s="62"/>
      <c r="J305" s="62"/>
      <c r="K305" s="62"/>
      <c r="L305" s="62"/>
      <c r="M305" s="62"/>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IA305" s="20">
        <v>19</v>
      </c>
      <c r="IB305" s="20" t="s">
        <v>312</v>
      </c>
      <c r="IE305" s="21"/>
      <c r="IF305" s="21"/>
      <c r="IG305" s="21"/>
      <c r="IH305" s="21"/>
      <c r="II305" s="21"/>
    </row>
    <row r="306" spans="1:243" s="20" customFormat="1" ht="110.25">
      <c r="A306" s="56">
        <v>19.01</v>
      </c>
      <c r="B306" s="79" t="s">
        <v>313</v>
      </c>
      <c r="C306" s="31"/>
      <c r="D306" s="62"/>
      <c r="E306" s="62"/>
      <c r="F306" s="62"/>
      <c r="G306" s="62"/>
      <c r="H306" s="62"/>
      <c r="I306" s="62"/>
      <c r="J306" s="62"/>
      <c r="K306" s="62"/>
      <c r="L306" s="62"/>
      <c r="M306" s="62"/>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IA306" s="20">
        <v>19.01</v>
      </c>
      <c r="IB306" s="20" t="s">
        <v>313</v>
      </c>
      <c r="IE306" s="21"/>
      <c r="IF306" s="21"/>
      <c r="IG306" s="21"/>
      <c r="IH306" s="21"/>
      <c r="II306" s="21"/>
    </row>
    <row r="307" spans="1:243" s="20" customFormat="1" ht="28.5">
      <c r="A307" s="56">
        <v>19.02</v>
      </c>
      <c r="B307" s="79" t="s">
        <v>314</v>
      </c>
      <c r="C307" s="31"/>
      <c r="D307" s="80">
        <v>100</v>
      </c>
      <c r="E307" s="81" t="s">
        <v>42</v>
      </c>
      <c r="F307" s="55">
        <v>40.07</v>
      </c>
      <c r="G307" s="41"/>
      <c r="H307" s="35"/>
      <c r="I307" s="36" t="s">
        <v>33</v>
      </c>
      <c r="J307" s="37">
        <f>IF(I307="Less(-)",-1,1)</f>
        <v>1</v>
      </c>
      <c r="K307" s="35" t="s">
        <v>34</v>
      </c>
      <c r="L307" s="35" t="s">
        <v>4</v>
      </c>
      <c r="M307" s="38"/>
      <c r="N307" s="46"/>
      <c r="O307" s="46"/>
      <c r="P307" s="47"/>
      <c r="Q307" s="46"/>
      <c r="R307" s="46"/>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c r="BA307" s="49">
        <f>total_amount_ba($B$2,$D$2,D307,F307,J307,K307,M307)</f>
        <v>4007</v>
      </c>
      <c r="BB307" s="48">
        <f>BA307+SUM(N307:AZ307)</f>
        <v>4007</v>
      </c>
      <c r="BC307" s="54" t="str">
        <f>SpellNumber(L307,BB307)</f>
        <v>INR  Four Thousand  &amp;Seven  Only</v>
      </c>
      <c r="IA307" s="20">
        <v>19.02</v>
      </c>
      <c r="IB307" s="20" t="s">
        <v>314</v>
      </c>
      <c r="ID307" s="20">
        <v>100</v>
      </c>
      <c r="IE307" s="21" t="s">
        <v>42</v>
      </c>
      <c r="IF307" s="21"/>
      <c r="IG307" s="21"/>
      <c r="IH307" s="21"/>
      <c r="II307" s="21"/>
    </row>
    <row r="308" spans="1:243" s="20" customFormat="1" ht="15.75">
      <c r="A308" s="56">
        <v>20</v>
      </c>
      <c r="B308" s="79" t="s">
        <v>315</v>
      </c>
      <c r="C308" s="31"/>
      <c r="D308" s="62"/>
      <c r="E308" s="62"/>
      <c r="F308" s="62"/>
      <c r="G308" s="62"/>
      <c r="H308" s="62"/>
      <c r="I308" s="62"/>
      <c r="J308" s="62"/>
      <c r="K308" s="62"/>
      <c r="L308" s="62"/>
      <c r="M308" s="62"/>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IA308" s="20">
        <v>20</v>
      </c>
      <c r="IB308" s="20" t="s">
        <v>315</v>
      </c>
      <c r="IE308" s="21"/>
      <c r="IF308" s="21"/>
      <c r="IG308" s="21"/>
      <c r="IH308" s="21"/>
      <c r="II308" s="21"/>
    </row>
    <row r="309" spans="1:243" s="20" customFormat="1" ht="78.75">
      <c r="A309" s="56">
        <v>20.01</v>
      </c>
      <c r="B309" s="79" t="s">
        <v>316</v>
      </c>
      <c r="C309" s="31"/>
      <c r="D309" s="80">
        <v>1</v>
      </c>
      <c r="E309" s="81" t="s">
        <v>329</v>
      </c>
      <c r="F309" s="55">
        <v>457.52</v>
      </c>
      <c r="G309" s="41"/>
      <c r="H309" s="35"/>
      <c r="I309" s="36" t="s">
        <v>33</v>
      </c>
      <c r="J309" s="37">
        <f aca="true" t="shared" si="16" ref="J308:J319">IF(I309="Less(-)",-1,1)</f>
        <v>1</v>
      </c>
      <c r="K309" s="35" t="s">
        <v>34</v>
      </c>
      <c r="L309" s="35" t="s">
        <v>4</v>
      </c>
      <c r="M309" s="38"/>
      <c r="N309" s="46"/>
      <c r="O309" s="46"/>
      <c r="P309" s="47"/>
      <c r="Q309" s="46"/>
      <c r="R309" s="46"/>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c r="BA309" s="49">
        <f>total_amount_ba($B$2,$D$2,D309,F309,J309,K309,M309)/1000</f>
        <v>0.46</v>
      </c>
      <c r="BB309" s="48">
        <f aca="true" t="shared" si="17" ref="BB308:BB319">BA309+SUM(N309:AZ309)</f>
        <v>0.46</v>
      </c>
      <c r="BC309" s="54" t="str">
        <f aca="true" t="shared" si="18" ref="BC308:BC319">SpellNumber(L309,BB309)</f>
        <v>INR   and Paise Forty Six Only</v>
      </c>
      <c r="IA309" s="20">
        <v>20.01</v>
      </c>
      <c r="IB309" s="20" t="s">
        <v>316</v>
      </c>
      <c r="ID309" s="20">
        <v>1</v>
      </c>
      <c r="IE309" s="21" t="s">
        <v>329</v>
      </c>
      <c r="IF309" s="21"/>
      <c r="IG309" s="21"/>
      <c r="IH309" s="21"/>
      <c r="II309" s="21"/>
    </row>
    <row r="310" spans="1:243" s="20" customFormat="1" ht="31.5" customHeight="1">
      <c r="A310" s="56">
        <v>20.02</v>
      </c>
      <c r="B310" s="79" t="s">
        <v>317</v>
      </c>
      <c r="C310" s="31"/>
      <c r="D310" s="80">
        <v>4</v>
      </c>
      <c r="E310" s="81" t="s">
        <v>329</v>
      </c>
      <c r="F310" s="55">
        <v>51.62</v>
      </c>
      <c r="G310" s="41"/>
      <c r="H310" s="35"/>
      <c r="I310" s="36" t="s">
        <v>33</v>
      </c>
      <c r="J310" s="37">
        <f t="shared" si="16"/>
        <v>1</v>
      </c>
      <c r="K310" s="35" t="s">
        <v>34</v>
      </c>
      <c r="L310" s="35" t="s">
        <v>4</v>
      </c>
      <c r="M310" s="38"/>
      <c r="N310" s="46"/>
      <c r="O310" s="46"/>
      <c r="P310" s="47"/>
      <c r="Q310" s="46"/>
      <c r="R310" s="46"/>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c r="BA310" s="49">
        <f aca="true" t="shared" si="19" ref="BA308:BA319">total_amount_ba($B$2,$D$2,D310,F310,J310,K310,M310)</f>
        <v>206.48</v>
      </c>
      <c r="BB310" s="48">
        <f t="shared" si="17"/>
        <v>206.48</v>
      </c>
      <c r="BC310" s="50" t="str">
        <f t="shared" si="18"/>
        <v>INR  Two Hundred &amp; Six  and Paise Forty Eight Only</v>
      </c>
      <c r="IA310" s="20">
        <v>20.02</v>
      </c>
      <c r="IB310" s="20" t="s">
        <v>317</v>
      </c>
      <c r="ID310" s="20">
        <v>4</v>
      </c>
      <c r="IE310" s="21" t="s">
        <v>329</v>
      </c>
      <c r="IF310" s="21"/>
      <c r="IG310" s="21"/>
      <c r="IH310" s="21"/>
      <c r="II310" s="21"/>
    </row>
    <row r="311" spans="1:243" s="20" customFormat="1" ht="31.5">
      <c r="A311" s="56">
        <v>20.03</v>
      </c>
      <c r="B311" s="79" t="s">
        <v>318</v>
      </c>
      <c r="C311" s="31"/>
      <c r="D311" s="80">
        <v>5</v>
      </c>
      <c r="E311" s="81" t="s">
        <v>329</v>
      </c>
      <c r="F311" s="55">
        <v>29.33</v>
      </c>
      <c r="G311" s="41"/>
      <c r="H311" s="35"/>
      <c r="I311" s="36" t="s">
        <v>33</v>
      </c>
      <c r="J311" s="37">
        <f t="shared" si="16"/>
        <v>1</v>
      </c>
      <c r="K311" s="35" t="s">
        <v>34</v>
      </c>
      <c r="L311" s="35" t="s">
        <v>4</v>
      </c>
      <c r="M311" s="38"/>
      <c r="N311" s="46"/>
      <c r="O311" s="46"/>
      <c r="P311" s="47"/>
      <c r="Q311" s="46"/>
      <c r="R311" s="46"/>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c r="BA311" s="49">
        <f t="shared" si="19"/>
        <v>146.65</v>
      </c>
      <c r="BB311" s="48">
        <f t="shared" si="17"/>
        <v>146.65</v>
      </c>
      <c r="BC311" s="54" t="str">
        <f t="shared" si="18"/>
        <v>INR  One Hundred &amp; Forty Six  and Paise Sixty Five Only</v>
      </c>
      <c r="IA311" s="20">
        <v>20.03</v>
      </c>
      <c r="IB311" s="20" t="s">
        <v>318</v>
      </c>
      <c r="ID311" s="20">
        <v>5</v>
      </c>
      <c r="IE311" s="21" t="s">
        <v>329</v>
      </c>
      <c r="IF311" s="21"/>
      <c r="IG311" s="21"/>
      <c r="IH311" s="21"/>
      <c r="II311" s="21"/>
    </row>
    <row r="312" spans="1:243" s="20" customFormat="1" ht="78.75">
      <c r="A312" s="56">
        <v>20.04</v>
      </c>
      <c r="B312" s="79" t="s">
        <v>319</v>
      </c>
      <c r="C312" s="31"/>
      <c r="D312" s="80">
        <v>2</v>
      </c>
      <c r="E312" s="81" t="s">
        <v>329</v>
      </c>
      <c r="F312" s="55">
        <v>4461.35</v>
      </c>
      <c r="G312" s="41"/>
      <c r="H312" s="35"/>
      <c r="I312" s="36" t="s">
        <v>33</v>
      </c>
      <c r="J312" s="37">
        <f t="shared" si="16"/>
        <v>1</v>
      </c>
      <c r="K312" s="35" t="s">
        <v>34</v>
      </c>
      <c r="L312" s="35" t="s">
        <v>4</v>
      </c>
      <c r="M312" s="38"/>
      <c r="N312" s="46"/>
      <c r="O312" s="46"/>
      <c r="P312" s="47"/>
      <c r="Q312" s="46"/>
      <c r="R312" s="46"/>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c r="BA312" s="49">
        <f t="shared" si="19"/>
        <v>8922.7</v>
      </c>
      <c r="BB312" s="48">
        <f t="shared" si="17"/>
        <v>8922.7</v>
      </c>
      <c r="BC312" s="54" t="str">
        <f t="shared" si="18"/>
        <v>INR  Eight Thousand Nine Hundred &amp; Twenty Two  and Paise Seventy Only</v>
      </c>
      <c r="IA312" s="20">
        <v>20.04</v>
      </c>
      <c r="IB312" s="20" t="s">
        <v>319</v>
      </c>
      <c r="ID312" s="20">
        <v>2</v>
      </c>
      <c r="IE312" s="21" t="s">
        <v>329</v>
      </c>
      <c r="IF312" s="21"/>
      <c r="IG312" s="21"/>
      <c r="IH312" s="21"/>
      <c r="II312" s="21"/>
    </row>
    <row r="313" spans="1:243" s="20" customFormat="1" ht="31.5">
      <c r="A313" s="56">
        <v>20.05</v>
      </c>
      <c r="B313" s="79" t="s">
        <v>320</v>
      </c>
      <c r="C313" s="31"/>
      <c r="D313" s="80">
        <v>2</v>
      </c>
      <c r="E313" s="81" t="s">
        <v>329</v>
      </c>
      <c r="F313" s="55">
        <v>387.13</v>
      </c>
      <c r="G313" s="41"/>
      <c r="H313" s="35"/>
      <c r="I313" s="36" t="s">
        <v>33</v>
      </c>
      <c r="J313" s="37">
        <f t="shared" si="16"/>
        <v>1</v>
      </c>
      <c r="K313" s="35" t="s">
        <v>34</v>
      </c>
      <c r="L313" s="35" t="s">
        <v>4</v>
      </c>
      <c r="M313" s="38"/>
      <c r="N313" s="46"/>
      <c r="O313" s="46"/>
      <c r="P313" s="47"/>
      <c r="Q313" s="46"/>
      <c r="R313" s="46"/>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c r="BA313" s="49">
        <f t="shared" si="19"/>
        <v>774.26</v>
      </c>
      <c r="BB313" s="48">
        <f t="shared" si="17"/>
        <v>774.26</v>
      </c>
      <c r="BC313" s="54" t="str">
        <f t="shared" si="18"/>
        <v>INR  Seven Hundred &amp; Seventy Four  and Paise Twenty Six Only</v>
      </c>
      <c r="IA313" s="20">
        <v>20.05</v>
      </c>
      <c r="IB313" s="20" t="s">
        <v>320</v>
      </c>
      <c r="ID313" s="20">
        <v>2</v>
      </c>
      <c r="IE313" s="21" t="s">
        <v>329</v>
      </c>
      <c r="IF313" s="21"/>
      <c r="IG313" s="21"/>
      <c r="IH313" s="21"/>
      <c r="II313" s="21"/>
    </row>
    <row r="314" spans="1:243" s="20" customFormat="1" ht="47.25">
      <c r="A314" s="56">
        <v>20.06</v>
      </c>
      <c r="B314" s="79" t="s">
        <v>321</v>
      </c>
      <c r="C314" s="31"/>
      <c r="D314" s="80">
        <v>2</v>
      </c>
      <c r="E314" s="81" t="s">
        <v>329</v>
      </c>
      <c r="F314" s="55">
        <v>2522.2</v>
      </c>
      <c r="G314" s="41"/>
      <c r="H314" s="35"/>
      <c r="I314" s="36" t="s">
        <v>33</v>
      </c>
      <c r="J314" s="37">
        <f t="shared" si="16"/>
        <v>1</v>
      </c>
      <c r="K314" s="35" t="s">
        <v>34</v>
      </c>
      <c r="L314" s="35" t="s">
        <v>4</v>
      </c>
      <c r="M314" s="38"/>
      <c r="N314" s="46"/>
      <c r="O314" s="46"/>
      <c r="P314" s="47"/>
      <c r="Q314" s="46"/>
      <c r="R314" s="46"/>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c r="BA314" s="49">
        <f t="shared" si="19"/>
        <v>5044.4</v>
      </c>
      <c r="BB314" s="48">
        <f t="shared" si="17"/>
        <v>5044.4</v>
      </c>
      <c r="BC314" s="54" t="str">
        <f t="shared" si="18"/>
        <v>INR  Five Thousand  &amp;Forty Four  and Paise Forty Only</v>
      </c>
      <c r="IA314" s="20">
        <v>20.06</v>
      </c>
      <c r="IB314" s="20" t="s">
        <v>321</v>
      </c>
      <c r="ID314" s="20">
        <v>2</v>
      </c>
      <c r="IE314" s="21" t="s">
        <v>329</v>
      </c>
      <c r="IF314" s="21"/>
      <c r="IG314" s="21"/>
      <c r="IH314" s="21"/>
      <c r="II314" s="21"/>
    </row>
    <row r="315" spans="1:243" s="20" customFormat="1" ht="64.5" customHeight="1">
      <c r="A315" s="56">
        <v>20.07</v>
      </c>
      <c r="B315" s="79" t="s">
        <v>322</v>
      </c>
      <c r="C315" s="31"/>
      <c r="D315" s="80">
        <v>2</v>
      </c>
      <c r="E315" s="81" t="s">
        <v>329</v>
      </c>
      <c r="F315" s="55">
        <v>1730.35</v>
      </c>
      <c r="G315" s="41"/>
      <c r="H315" s="35"/>
      <c r="I315" s="36" t="s">
        <v>33</v>
      </c>
      <c r="J315" s="37">
        <f t="shared" si="16"/>
        <v>1</v>
      </c>
      <c r="K315" s="35" t="s">
        <v>34</v>
      </c>
      <c r="L315" s="35" t="s">
        <v>4</v>
      </c>
      <c r="M315" s="38"/>
      <c r="N315" s="46"/>
      <c r="O315" s="46"/>
      <c r="P315" s="47"/>
      <c r="Q315" s="46"/>
      <c r="R315" s="46"/>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c r="BA315" s="49">
        <f t="shared" si="19"/>
        <v>3460.7</v>
      </c>
      <c r="BB315" s="48">
        <f t="shared" si="17"/>
        <v>3460.7</v>
      </c>
      <c r="BC315" s="54" t="str">
        <f t="shared" si="18"/>
        <v>INR  Three Thousand Four Hundred &amp; Sixty  and Paise Seventy Only</v>
      </c>
      <c r="IA315" s="20">
        <v>20.07</v>
      </c>
      <c r="IB315" s="83" t="s">
        <v>322</v>
      </c>
      <c r="ID315" s="20">
        <v>2</v>
      </c>
      <c r="IE315" s="21" t="s">
        <v>329</v>
      </c>
      <c r="IF315" s="21"/>
      <c r="IG315" s="21"/>
      <c r="IH315" s="21"/>
      <c r="II315" s="21"/>
    </row>
    <row r="316" spans="1:243" s="20" customFormat="1" ht="63">
      <c r="A316" s="56">
        <v>20.08</v>
      </c>
      <c r="B316" s="79" t="s">
        <v>323</v>
      </c>
      <c r="C316" s="31"/>
      <c r="D316" s="80">
        <v>2</v>
      </c>
      <c r="E316" s="81" t="s">
        <v>329</v>
      </c>
      <c r="F316" s="55">
        <v>1284.56</v>
      </c>
      <c r="G316" s="41"/>
      <c r="H316" s="35"/>
      <c r="I316" s="36" t="s">
        <v>33</v>
      </c>
      <c r="J316" s="37">
        <f>IF(I316="Less(-)",-1,1)</f>
        <v>1</v>
      </c>
      <c r="K316" s="35" t="s">
        <v>34</v>
      </c>
      <c r="L316" s="35" t="s">
        <v>4</v>
      </c>
      <c r="M316" s="38"/>
      <c r="N316" s="46"/>
      <c r="O316" s="46"/>
      <c r="P316" s="47"/>
      <c r="Q316" s="46"/>
      <c r="R316" s="46"/>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c r="BA316" s="49">
        <f>total_amount_ba($B$2,$D$2,D316,F316,J316,K316,M316)</f>
        <v>2569.12</v>
      </c>
      <c r="BB316" s="48">
        <f>BA316+SUM(N316:AZ316)</f>
        <v>2569.12</v>
      </c>
      <c r="BC316" s="54" t="str">
        <f>SpellNumber(L316,BB316)</f>
        <v>INR  Two Thousand Five Hundred &amp; Sixty Nine  and Paise Twelve Only</v>
      </c>
      <c r="IA316" s="20">
        <v>20.08</v>
      </c>
      <c r="IB316" s="20" t="s">
        <v>323</v>
      </c>
      <c r="ID316" s="20">
        <v>2</v>
      </c>
      <c r="IE316" s="21" t="s">
        <v>329</v>
      </c>
      <c r="IF316" s="21"/>
      <c r="IG316" s="21"/>
      <c r="IH316" s="21"/>
      <c r="II316" s="21"/>
    </row>
    <row r="317" spans="1:243" s="20" customFormat="1" ht="48" customHeight="1">
      <c r="A317" s="56">
        <v>20.09</v>
      </c>
      <c r="B317" s="79" t="s">
        <v>324</v>
      </c>
      <c r="C317" s="31"/>
      <c r="D317" s="80">
        <v>2</v>
      </c>
      <c r="E317" s="81" t="s">
        <v>329</v>
      </c>
      <c r="F317" s="55">
        <v>1284.56</v>
      </c>
      <c r="G317" s="41"/>
      <c r="H317" s="35"/>
      <c r="I317" s="36" t="s">
        <v>33</v>
      </c>
      <c r="J317" s="37">
        <f>IF(I317="Less(-)",-1,1)</f>
        <v>1</v>
      </c>
      <c r="K317" s="35" t="s">
        <v>34</v>
      </c>
      <c r="L317" s="35" t="s">
        <v>4</v>
      </c>
      <c r="M317" s="38"/>
      <c r="N317" s="46"/>
      <c r="O317" s="46"/>
      <c r="P317" s="47"/>
      <c r="Q317" s="46"/>
      <c r="R317" s="46"/>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c r="BA317" s="49">
        <f>total_amount_ba($B$2,$D$2,D317,F317,J317,K317,M317)</f>
        <v>2569.12</v>
      </c>
      <c r="BB317" s="48">
        <f>BA317+SUM(N317:AZ317)</f>
        <v>2569.12</v>
      </c>
      <c r="BC317" s="54" t="str">
        <f>SpellNumber(L317,BB317)</f>
        <v>INR  Two Thousand Five Hundred &amp; Sixty Nine  and Paise Twelve Only</v>
      </c>
      <c r="IA317" s="20">
        <v>20.09</v>
      </c>
      <c r="IB317" s="83" t="s">
        <v>324</v>
      </c>
      <c r="ID317" s="20">
        <v>2</v>
      </c>
      <c r="IE317" s="21" t="s">
        <v>329</v>
      </c>
      <c r="IF317" s="21"/>
      <c r="IG317" s="21"/>
      <c r="IH317" s="21"/>
      <c r="II317" s="21"/>
    </row>
    <row r="318" spans="1:243" s="20" customFormat="1" ht="252">
      <c r="A318" s="56">
        <v>20.1</v>
      </c>
      <c r="B318" s="79" t="s">
        <v>325</v>
      </c>
      <c r="C318" s="31"/>
      <c r="D318" s="80">
        <v>160</v>
      </c>
      <c r="E318" s="81" t="s">
        <v>331</v>
      </c>
      <c r="F318" s="55">
        <v>79.81</v>
      </c>
      <c r="G318" s="41"/>
      <c r="H318" s="35"/>
      <c r="I318" s="36" t="s">
        <v>33</v>
      </c>
      <c r="J318" s="37">
        <f t="shared" si="16"/>
        <v>1</v>
      </c>
      <c r="K318" s="35" t="s">
        <v>34</v>
      </c>
      <c r="L318" s="35" t="s">
        <v>4</v>
      </c>
      <c r="M318" s="38"/>
      <c r="N318" s="46"/>
      <c r="O318" s="46"/>
      <c r="P318" s="47"/>
      <c r="Q318" s="46"/>
      <c r="R318" s="46"/>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c r="BA318" s="49">
        <f t="shared" si="19"/>
        <v>12769.6</v>
      </c>
      <c r="BB318" s="48">
        <f t="shared" si="17"/>
        <v>12769.6</v>
      </c>
      <c r="BC318" s="54" t="str">
        <f t="shared" si="18"/>
        <v>INR  Twelve Thousand Seven Hundred &amp; Sixty Nine  and Paise Sixty Only</v>
      </c>
      <c r="IA318" s="20">
        <v>20.1</v>
      </c>
      <c r="IB318" s="20" t="s">
        <v>325</v>
      </c>
      <c r="ID318" s="20">
        <v>160</v>
      </c>
      <c r="IE318" s="21" t="s">
        <v>331</v>
      </c>
      <c r="IF318" s="21"/>
      <c r="IG318" s="21"/>
      <c r="IH318" s="21"/>
      <c r="II318" s="21"/>
    </row>
    <row r="319" spans="1:243" s="20" customFormat="1" ht="31.5" customHeight="1">
      <c r="A319" s="56">
        <v>20.11</v>
      </c>
      <c r="B319" s="79" t="s">
        <v>326</v>
      </c>
      <c r="C319" s="31"/>
      <c r="D319" s="80">
        <v>1</v>
      </c>
      <c r="E319" s="81" t="s">
        <v>329</v>
      </c>
      <c r="F319" s="55">
        <v>3798.33</v>
      </c>
      <c r="G319" s="41"/>
      <c r="H319" s="35"/>
      <c r="I319" s="36" t="s">
        <v>33</v>
      </c>
      <c r="J319" s="37">
        <f t="shared" si="16"/>
        <v>1</v>
      </c>
      <c r="K319" s="35" t="s">
        <v>34</v>
      </c>
      <c r="L319" s="35" t="s">
        <v>4</v>
      </c>
      <c r="M319" s="38"/>
      <c r="N319" s="46"/>
      <c r="O319" s="46"/>
      <c r="P319" s="47"/>
      <c r="Q319" s="46"/>
      <c r="R319" s="46"/>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c r="BA319" s="49">
        <f t="shared" si="19"/>
        <v>3798.33</v>
      </c>
      <c r="BB319" s="48">
        <f t="shared" si="17"/>
        <v>3798.33</v>
      </c>
      <c r="BC319" s="54" t="str">
        <f t="shared" si="18"/>
        <v>INR  Three Thousand Seven Hundred &amp; Ninety Eight  and Paise Thirty Three Only</v>
      </c>
      <c r="IA319" s="20">
        <v>20.11</v>
      </c>
      <c r="IB319" s="20" t="s">
        <v>326</v>
      </c>
      <c r="ID319" s="20">
        <v>1</v>
      </c>
      <c r="IE319" s="21" t="s">
        <v>329</v>
      </c>
      <c r="IF319" s="21"/>
      <c r="IG319" s="21"/>
      <c r="IH319" s="21"/>
      <c r="II319" s="21"/>
    </row>
    <row r="320" spans="1:55" ht="57">
      <c r="A320" s="71" t="s">
        <v>35</v>
      </c>
      <c r="B320" s="42"/>
      <c r="C320" s="43"/>
      <c r="D320" s="78"/>
      <c r="E320" s="78"/>
      <c r="F320" s="78"/>
      <c r="G320" s="32"/>
      <c r="H320" s="44"/>
      <c r="I320" s="44"/>
      <c r="J320" s="44"/>
      <c r="K320" s="44"/>
      <c r="L320" s="45"/>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53">
        <f>SUM(BA13:BA319)</f>
        <v>9330322.81</v>
      </c>
      <c r="BB320" s="53">
        <f>SUM(BB13:BB319)</f>
        <v>9330322.81</v>
      </c>
      <c r="BC320" s="54" t="str">
        <f>SpellNumber($E$2,BB320)</f>
        <v>INR  Ninety Three Lakh Thirty Thousand Three Hundred &amp; Twenty Two  and Paise Eighty One Only</v>
      </c>
    </row>
    <row r="321" spans="1:55" ht="46.5" customHeight="1">
      <c r="A321" s="72" t="s">
        <v>36</v>
      </c>
      <c r="B321" s="23"/>
      <c r="C321" s="24"/>
      <c r="D321" s="75"/>
      <c r="E321" s="76" t="s">
        <v>44</v>
      </c>
      <c r="F321" s="77"/>
      <c r="G321" s="25"/>
      <c r="H321" s="26"/>
      <c r="I321" s="26"/>
      <c r="J321" s="26"/>
      <c r="K321" s="27"/>
      <c r="L321" s="28"/>
      <c r="M321" s="29"/>
      <c r="N321" s="30"/>
      <c r="O321" s="20"/>
      <c r="P321" s="20"/>
      <c r="Q321" s="20"/>
      <c r="R321" s="20"/>
      <c r="S321" s="2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51">
        <f>IF(ISBLANK(F321),0,IF(E321="Excess (+)",ROUND(BA320+(BA320*F321),2),IF(E321="Less (-)",ROUND(BA320+(BA320*F321*(-1)),2),IF(E321="At Par",BA320,0))))</f>
        <v>0</v>
      </c>
      <c r="BB321" s="52">
        <f>ROUND(BA321,0)</f>
        <v>0</v>
      </c>
      <c r="BC321" s="34" t="str">
        <f>SpellNumber($E$2,BB321)</f>
        <v>INR Zero Only</v>
      </c>
    </row>
    <row r="322" spans="1:55" ht="45.75" customHeight="1">
      <c r="A322" s="73" t="s">
        <v>37</v>
      </c>
      <c r="B322" s="22"/>
      <c r="C322" s="57" t="str">
        <f>SpellNumber($E$2,BB321)</f>
        <v>INR Zero Only</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c r="AW322" s="57"/>
      <c r="AX322" s="57"/>
      <c r="AY322" s="57"/>
      <c r="AZ322" s="57"/>
      <c r="BA322" s="57"/>
      <c r="BB322" s="57"/>
      <c r="BC322" s="57"/>
    </row>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sheetData>
  <sheetProtection password="8F23" sheet="1"/>
  <mergeCells count="140">
    <mergeCell ref="D213:BC213"/>
    <mergeCell ref="D258:BC258"/>
    <mergeCell ref="D109:BC109"/>
    <mergeCell ref="D144:BC144"/>
    <mergeCell ref="D146:BC146"/>
    <mergeCell ref="D221:BC221"/>
    <mergeCell ref="D305:BC305"/>
    <mergeCell ref="D306:BC306"/>
    <mergeCell ref="D308:BC308"/>
    <mergeCell ref="D62:BC62"/>
    <mergeCell ref="D175:BC175"/>
    <mergeCell ref="D176:BC176"/>
    <mergeCell ref="D190:BC190"/>
    <mergeCell ref="D289:BC289"/>
    <mergeCell ref="D295:BC295"/>
    <mergeCell ref="D299:BC299"/>
    <mergeCell ref="D301:BC301"/>
    <mergeCell ref="D302:BC302"/>
    <mergeCell ref="D281:BC281"/>
    <mergeCell ref="D283:BC283"/>
    <mergeCell ref="D285:BC285"/>
    <mergeCell ref="D287:BC287"/>
    <mergeCell ref="D292:BC292"/>
    <mergeCell ref="D273:BC273"/>
    <mergeCell ref="D275:BC275"/>
    <mergeCell ref="D277:BC277"/>
    <mergeCell ref="D279:BC279"/>
    <mergeCell ref="D280:BC280"/>
    <mergeCell ref="D263:BC263"/>
    <mergeCell ref="D264:BC264"/>
    <mergeCell ref="D266:BC266"/>
    <mergeCell ref="D268:BC268"/>
    <mergeCell ref="D269:BC269"/>
    <mergeCell ref="D271:BC271"/>
    <mergeCell ref="D252:BC252"/>
    <mergeCell ref="D253:BC253"/>
    <mergeCell ref="D255:BC255"/>
    <mergeCell ref="D257:BC257"/>
    <mergeCell ref="D260:BC260"/>
    <mergeCell ref="D230:BC230"/>
    <mergeCell ref="D238:BC238"/>
    <mergeCell ref="D234:BC234"/>
    <mergeCell ref="D244:BC244"/>
    <mergeCell ref="D246:BC246"/>
    <mergeCell ref="D249:BC249"/>
    <mergeCell ref="D215:BC215"/>
    <mergeCell ref="D219:BC219"/>
    <mergeCell ref="D223:BC223"/>
    <mergeCell ref="D225:BC225"/>
    <mergeCell ref="D226:BC226"/>
    <mergeCell ref="D228:BC228"/>
    <mergeCell ref="D204:BC204"/>
    <mergeCell ref="D203:BC203"/>
    <mergeCell ref="D206:BC206"/>
    <mergeCell ref="D208:BC208"/>
    <mergeCell ref="D209:BC209"/>
    <mergeCell ref="D192:BC192"/>
    <mergeCell ref="D193:BC193"/>
    <mergeCell ref="D195:BC195"/>
    <mergeCell ref="D196:BC196"/>
    <mergeCell ref="D198:BC198"/>
    <mergeCell ref="D200:BC200"/>
    <mergeCell ref="D181:BC181"/>
    <mergeCell ref="D182:BC182"/>
    <mergeCell ref="D184:BC184"/>
    <mergeCell ref="D186:BC186"/>
    <mergeCell ref="D187:BC187"/>
    <mergeCell ref="D189:BC189"/>
    <mergeCell ref="D163:BC163"/>
    <mergeCell ref="D165:BC165"/>
    <mergeCell ref="D168:BC168"/>
    <mergeCell ref="D170:BC170"/>
    <mergeCell ref="D148:BC148"/>
    <mergeCell ref="D161:BC161"/>
    <mergeCell ref="D152:BC152"/>
    <mergeCell ref="D153:BC153"/>
    <mergeCell ref="D155:BC155"/>
    <mergeCell ref="D157:BC157"/>
    <mergeCell ref="D159:BC159"/>
    <mergeCell ref="D132:BC132"/>
    <mergeCell ref="D134:BC134"/>
    <mergeCell ref="D139:BC139"/>
    <mergeCell ref="D141:BC141"/>
    <mergeCell ref="D143:BC143"/>
    <mergeCell ref="D122:BC122"/>
    <mergeCell ref="D121:BC121"/>
    <mergeCell ref="D124:BC124"/>
    <mergeCell ref="D127:BC127"/>
    <mergeCell ref="D131:BC131"/>
    <mergeCell ref="D107:BC107"/>
    <mergeCell ref="D113:BC113"/>
    <mergeCell ref="D115:BC115"/>
    <mergeCell ref="D117:BC117"/>
    <mergeCell ref="D119:BC119"/>
    <mergeCell ref="D91:BC91"/>
    <mergeCell ref="D93:BC93"/>
    <mergeCell ref="D97:BC97"/>
    <mergeCell ref="D99:BC99"/>
    <mergeCell ref="D102:BC102"/>
    <mergeCell ref="D104:BC104"/>
    <mergeCell ref="D78:BC78"/>
    <mergeCell ref="D82:BC82"/>
    <mergeCell ref="D83:BC83"/>
    <mergeCell ref="D86:BC86"/>
    <mergeCell ref="D89:BC89"/>
    <mergeCell ref="D70:BC70"/>
    <mergeCell ref="D72:BC72"/>
    <mergeCell ref="D74:BC74"/>
    <mergeCell ref="D75:BC75"/>
    <mergeCell ref="D76:BC76"/>
    <mergeCell ref="D58:BC58"/>
    <mergeCell ref="D61:BC61"/>
    <mergeCell ref="D64:BC64"/>
    <mergeCell ref="D67:BC67"/>
    <mergeCell ref="D68:BC68"/>
    <mergeCell ref="D40:BC40"/>
    <mergeCell ref="D42:BC42"/>
    <mergeCell ref="D50:BC50"/>
    <mergeCell ref="D54:BC54"/>
    <mergeCell ref="D56:BC56"/>
    <mergeCell ref="D24:BC24"/>
    <mergeCell ref="D27:BC27"/>
    <mergeCell ref="D30:BC30"/>
    <mergeCell ref="D31:BC31"/>
    <mergeCell ref="D33:BC33"/>
    <mergeCell ref="D16:BC16"/>
    <mergeCell ref="D17:BC17"/>
    <mergeCell ref="D19:BC19"/>
    <mergeCell ref="D21:BC21"/>
    <mergeCell ref="D23:BC23"/>
    <mergeCell ref="C322:BC322"/>
    <mergeCell ref="A1:L1"/>
    <mergeCell ref="A4:BC4"/>
    <mergeCell ref="A5:BC5"/>
    <mergeCell ref="A6:BC6"/>
    <mergeCell ref="A7:BC7"/>
    <mergeCell ref="A9:BC9"/>
    <mergeCell ref="D13:BC13"/>
    <mergeCell ref="B8:BC8"/>
    <mergeCell ref="D14:BC14"/>
  </mergeCells>
  <dataValidations count="34">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21">
      <formula1>IF(E321="Select",-1,IF(E321="At Par",0,0))</formula1>
      <formula2>IF(E321="Select",-1,IF(E321="At Par",0,0.99))</formula2>
    </dataValidation>
    <dataValidation type="list" allowBlank="1" showErrorMessage="1" sqref="E32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1">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1">
      <formula1>0</formula1>
      <formula2>IF(#REF!&lt;&gt;"Select",99.9,0)</formula2>
    </dataValidation>
    <dataValidation allowBlank="1" showInputMessage="1" showErrorMessage="1" promptTitle="Units" prompt="Please enter Units in text" sqref="D309:E319 D303:E304 D254:E254 D256:E256 D259:E259 D261:E262 D265:E265 D267:E267 D270:E270 D272:E272 D274:E274 D276:E276 D278:E278 D177:E180 D183:E183 D185:E185 D188:E188 D191:E191 D194:E194 D197:E197 D199:E199 D201:E202 D205:E205 D207:E207 D169:E169 D140:E140 D142:E142 D110:E112 D149:E151 D114:E114 D116:E116 D118:E118 D120:E120 D77:E77 D79:E81 D41:E41 D43:E49 D51:E53 D55:E55 D57:E57 D59:E60 D63:E63 D65:E66 D18:E18 D20:E20 D22:E22 D25:E26 D28:E29 D15:E15 D34:E39 D32:E32 D73:E73 D71:E71 D69:E69 D307:E307 D105:E106 D103:E103 D100:E101 D98:E98 D94:E96 D92:E92 D90:E90 D87:E88 D84:E85 D135:E138 D133:E133 D128:E130 D125:E126 D123:E123 D166:E167 D164:E164 D162:E162 D160:E160 D158:E158 D156:E156 D154:E154 D171:E174 D250:E251 D247:E248 D245:E245 D239:E243 D235:E237 D231:E233 D229:E229 D227:E227 D224:E224 D147:E147 D216:E218 D214:E214 D210:E212 D300:E300 D296:E298 D293:E294 D222:E222 D286:E286 D284:E284 D282:E282 D108:E108 D145:E145 D220:E220">
      <formula1>0</formula1>
      <formula2>0</formula2>
    </dataValidation>
    <dataValidation allowBlank="1" showInputMessage="1" showErrorMessage="1" promptTitle="Units" prompt="Please enter Units in text" sqref="D288:E288 D290:E291">
      <formula1>0</formula1>
      <formula2>0</formula2>
    </dataValidation>
    <dataValidation type="decimal" allowBlank="1" showInputMessage="1" showErrorMessage="1" promptTitle="Quantity" prompt="Please enter the Quantity for this item. " errorTitle="Invalid Entry" error="Only Numeric Values are allowed. " sqref="F309:F319 F303:F304 F254 F256 F259 F261:F262 F265 F267 F270 F272 F274 F276 F278 F177:F180 F183 F185 F188 F191 F194 F197 F199 F201:F202 F205 F207 F169 F140 F142 F110:F112 F149:F151 F114 F116 F118 F120 F77 F79:F81 F41 F43:F49 F51:F53 F55 F57 F59:F60 F63 F65:F66 F18 F20 F22 F25:F26 F28:F29 F15 F34:F39 F32 F73 F71 F69 F307 F105:F106 F103 F100:F101 F98 F94:F96 F92 F90 F87:F88 F84:F85 F135:F138 F133 F128:F130 F125:F126 F123 F166:F167 F164 F162 F160 F158 F156 F154 F171:F174 F250:F251 F247:F248 F245 F239:F243 F235:F237 F231:F233 F229 F227 F224 F147 F216:F218 F214 F210:F212 F300 F296:F298 F293:F294 F222 F286 F284 F282 F108 F145 F220">
      <formula1>0</formula1>
      <formula2>999999999999999</formula2>
    </dataValidation>
    <dataValidation type="decimal" allowBlank="1" showInputMessage="1" showErrorMessage="1" promptTitle="Quantity" prompt="Please enter the Quantity for this item. " errorTitle="Invalid Entry" error="Only Numeric Values are allowed. " sqref="F288 F290:F291">
      <formula1>0</formula1>
      <formula2>999999999999999</formula2>
    </dataValidation>
    <dataValidation type="list" allowBlank="1" showErrorMessage="1" sqref="K309:K319 K303:K304 D305:D306 K254 D255 K256 D257:D258 K259 D260 K261:K262 D263:D264 K265 D266 K267 D268:D269 K270 D271 K272 D273 K274 D275 K276 D277 K278 D279:D281 K177:K180 D181:D182 K183 D184 K185 D186:D187 K188 D189:D190 K191 D192:D193 K194 D195:D196 K197 D198 K199 D200 K201:K202 D203:D204 K205 D206 K207 D208:D209 K169 D170 K140 D141 K142 D143:D144 D109 D148 K149:K151 D152:D153 K114 D115 K116 D117 K118 D119 K120 D121:D122 K77 D78 K79:K81 D82:D83 K41 D42 K43:K49 D50 K51:K53 D54 K55 D56 K57 D58 K59:K60 D61:D62 K63 D64 K65:K66 D67:D68 K18 D19 K20 D21 K22 D23:D24 K25:K26 D27 K28:K29 D30:D31 D16:D17 K15 D13:D14 D40 K34:K39">
      <formula1>"Partial Conversion,Full Conversion"</formula1>
      <formula2>0</formula2>
    </dataValidation>
    <dataValidation type="list" allowBlank="1" showErrorMessage="1" sqref="D33 K32 D74:D76 K73 D72 K71 D70 K69 D113 K307 D107 K105:K106 D104 K103 D102 K100:K101 D99 K98 D97 K94:K96 D93 K92 D91 K90 D89 K87:K88 D86 K84:K85 D139 K135:K138 D134 K133 D131:D132 K128:K130 D127 K125:K126 D124 K123 D168 K166:K167 D165 K164 D163 K162 D161 K160 D159 K158 D157 K156 D155 K154 D175:D176 K171:K174 D252:D253 K250:K251 D249 K247:K248 D246 K245 D244 K239:K243 D238 K235:K237 D234 K231:K233 D230 K229 D228 K227 D225:D226 K224 D223 D146 D219 K216:K218 D215 K214 D213 K210:K212 D301:D302 K300 D299 K296:K298 D295 K293:K294 D292 D221 D287 K286 D285 K284 D283 K282 D308 K108 K110:K112 K145 K147 K220">
      <formula1>"Partial Conversion,Full Conversion"</formula1>
      <formula2>0</formula2>
    </dataValidation>
    <dataValidation type="list" allowBlank="1" showErrorMessage="1" sqref="K222 K288 K290:K291 D289">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309:H319 G303:H304 G254:H254 G256:H256 G259:H259 G261:H262 G265:H265 G267:H267 G270:H270 G272:H272 G274:H274 G276:H276 G278:H278 G177:H180 G183:H183 G185:H185 G188:H188 G191:H191 G194:H194 G197:H197 G199:H199 G201:H202 G205:H205 G207:H207 G169:H169 G140:H140 G142:H142 G110:H112 G149:H151 G114:H114 G116:H116 G118:H118 G120:H120 G77:H77 G79:H81 G41:H41 G43:H49 G51:H53 G55:H55 G57:H57 G59:H60 G63:H63 G65:H66 G18:H18 G20:H20 G22:H22 G25:H26 G28:H29 G15:H15 G34:H39 G32:H32 G73:H73 G71:H71 G69:H69 G307:H307 G105:H106 G103:H103 G100:H101 G98:H98 G94:H96 G92:H92 G90:H90 G87:H88 G84:H85 G135:H138 G133:H133 G128:H130 G125:H126 G123:H123 G166:H167 G164:H164 G162:H162 G160:H160 G158:H158 G156:H156 G154:H154 G171:H174 G250:H251 G247:H248 G245:H245 G239:H243 G235:H237 G231:H233 G229:H229 G227:H227 G224:H224 G147:H147 G216:H218 G214:H214 G210:H212 G300:H300 G296:H298 G293:H294 G222:H222 G286:H286 G284:H284 G282:H282 G108:H108 G145:H145 G220:H2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88:H288 G290:H291">
      <formula1>0</formula1>
      <formula2>999999999999999</formula2>
    </dataValidation>
    <dataValidation allowBlank="1" showInputMessage="1" showErrorMessage="1" promptTitle="Addition / Deduction" prompt="Please Choose the correct One" sqref="J309:J319 J303:J304 J254 J256 J259 J261:J262 J265 J267 J270 J272 J274 J276 J278 J177:J180 J183 J185 J188 J191 J194 J197 J199 J201:J202 J205 J207 J169 J140 J142 J110:J112 J149:J151 J114 J116 J118 J120 J77 J79:J81 J41 J43:J49 J51:J53 J55 J57 J59:J60 J63 J65:J66 J18 J20 J22 J25:J26 J28:J29 J15 J34:J39 J32 J73 J71 J69 J307 J105:J106 J103 J100:J101 J98 J94:J96 J92 J90 J87:J88 J84:J85 J135:J138 J133 J128:J130 J125:J126 J123 J166:J167 J164 J162 J160 J158 J156 J154 J171:J174 J250:J251 J247:J248 J245 J239:J243 J235:J237 J231:J233 J229 J227 J224 J147 J216:J218 J214 J210:J212 J300 J296:J298 J293:J294 J222 J286 J284 J282 J108 J145 J220">
      <formula1>0</formula1>
      <formula2>0</formula2>
    </dataValidation>
    <dataValidation allowBlank="1" showInputMessage="1" showErrorMessage="1" promptTitle="Addition / Deduction" prompt="Please Choose the correct One" sqref="J288 J290:J291">
      <formula1>0</formula1>
      <formula2>0</formula2>
    </dataValidation>
    <dataValidation type="list" showErrorMessage="1" sqref="I309:I319 I303:I304 I254 I256 I259 I261:I262 I265 I267 I270 I272 I274 I276 I278 I177:I180 I183 I185 I188 I191 I194 I197 I199 I201:I202 I205 I207 I169 I140 I142 I110:I112 I149:I151 I114 I116 I118 I120 I77 I79:I81 I41 I43:I49 I51:I53 I55 I57 I59:I60 I63 I65:I66 I18 I20 I22 I25:I26 I28:I29 I15 I34:I39 I32 I73 I71 I69 I307 I105:I106 I103 I100:I101 I98 I94:I96 I92 I90 I87:I88 I84:I85 I135:I138 I133 I128:I130 I125:I126 I123 I166:I167 I164 I162 I160 I158 I156 I154 I171:I174 I250:I251 I247:I248 I245 I239:I243 I235:I237 I231:I233 I229 I227 I224 I147 I216:I218 I214 I210:I212 I300 I296:I298 I293:I294 I222 I286 I284 I282 I108 I145 I220">
      <formula1>"Excess(+),Less(-)"</formula1>
      <formula2>0</formula2>
    </dataValidation>
    <dataValidation type="list" showErrorMessage="1" sqref="I288 I290:I29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309:O319 N303:O304 N254:O254 N256:O256 N259:O259 N261:O262 N265:O265 N267:O267 N270:O270 N272:O272 N274:O274 N276:O276 N278:O278 N177:O180 N183:O183 N185:O185 N188:O188 N191:O191 N194:O194 N197:O197 N199:O199 N201:O202 N205:O205 N207:O207 N169:O169 N140:O140 N142:O142 N110:O112 N149:O151 N114:O114 N116:O116 N118:O118 N120:O120 N77:O77 N79:O81 N41:O41 N43:O49 N51:O53 N55:O55 N57:O57 N59:O60 N63:O63 N65:O66 N18:O18 N20:O20 N22:O22 N25:O26 N28:O29 N15:O15 N34:O39 N32:O32 N73:O73 N71:O71 N69:O69 N307:O307 N105:O106 N103:O103 N100:O101 N98:O98 N94:O96 N92:O92 N90:O90 N87:O88 N84:O85 N135:O138 N133:O133 N128:O130 N125:O126 N123:O123 N166:O167 N164:O164 N162:O162 N160:O160 N158:O158 N156:O156 N154:O154 N171:O174 N250:O251 N247:O248 N245:O245 N239:O243 N235:O237 N231:O233 N229:O229 N227:O227 N224:O224 N147:O147 N216:O218 N214:O214 N210:O212 N300:O300 N296:O298 N293:O294 N222:O222 N286:O286 N284:O284 N282:O282 N108:O108 N145:O145 N220:O22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288:O288 N290:O29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09:R319 R303:R304 R254 R256 R259 R261:R262 R265 R267 R270 R272 R274 R276 R278 R177:R180 R183 R185 R188 R191 R194 R197 R199 R201:R202 R205 R207 R169 R140 R142 R110:R112 R149:R151 R114 R116 R118 R120 R77 R79:R81 R41 R43:R49 R51:R53 R55 R57 R59:R60 R63 R65:R66 R18 R20 R22 R25:R26 R28:R29 R15 R34:R39 R32 R73 R71 R69 R307 R105:R106 R103 R100:R101 R98 R94:R96 R92 R90 R87:R88 R84:R85 R135:R138 R133 R128:R130 R125:R126 R123 R166:R167 R164 R162 R160 R158 R156 R154 R171:R174 R250:R251 R247:R248 R245 R239:R243 R235:R237 R231:R233 R229 R227 R224 R147 R216:R218 R214 R210:R212 R300 R296:R298 R293:R294 R222 R286 R284 R282 R108 R145 R2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88 R290:R29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09:Q319 Q303:Q304 Q254 Q256 Q259 Q261:Q262 Q265 Q267 Q270 Q272 Q274 Q276 Q278 Q177:Q180 Q183 Q185 Q188 Q191 Q194 Q197 Q199 Q201:Q202 Q205 Q207 Q169 Q140 Q142 Q110:Q112 Q149:Q151 Q114 Q116 Q118 Q120 Q77 Q79:Q81 Q41 Q43:Q49 Q51:Q53 Q55 Q57 Q59:Q60 Q63 Q65:Q66 Q18 Q20 Q22 Q25:Q26 Q28:Q29 Q15 Q34:Q39 Q32 Q73 Q71 Q69 Q307 Q105:Q106 Q103 Q100:Q101 Q98 Q94:Q96 Q92 Q90 Q87:Q88 Q84:Q85 Q135:Q138 Q133 Q128:Q130 Q125:Q126 Q123 Q166:Q167 Q164 Q162 Q160 Q158 Q156 Q154 Q171:Q174 Q250:Q251 Q247:Q248 Q245 Q239:Q243 Q235:Q237 Q231:Q233 Q229 Q227 Q224 Q147 Q216:Q218 Q214 Q210:Q212 Q300 Q296:Q298 Q293:Q294 Q222 Q286 Q284 Q282 Q108 Q145 Q2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88 Q290:Q29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09:M319 M303:M304 M254 M256 M259 M261:M262 M265 M267 M270 M272 M274 M276 M278 M177:M180 M183 M185 M188 M191 M194 M197 M199 M201:M202 M205 M207 M169 M140 M142 M110:M112 M149:M151 M114 M116 M118 M120 M77 M79:M81 M41 M43:M49 M51:M53 M55 M57 M59:M60 M63 M65:M66 M18 M20 M22 M25:M26 M28:M29 M15 M34:M39 M32 M73 M71 M69 M307 M105:M106 M103 M100:M101 M98 M94:M96 M92 M90 M87:M88 M84:M85 M135:M138 M133 M128:M130 M125:M126 M123 M166:M167 M164 M162 M160 M158 M156 M154 M171:M174 M250:M251 M247:M248 M245 M239:M243 M235:M237 M231:M233 M229 M227 M224 M147 M216:M218 M214 M210:M212 M300 M296:M298 M293:M294 M222 M286 M284 M282 M108 M145 M22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88 M290:M291">
      <formula1>0</formula1>
      <formula2>999999999999999</formula2>
    </dataValidation>
    <dataValidation type="list" allowBlank="1" showInputMessage="1" showErrorMessage="1" sqref="L314 L315 L316 L31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formula1>"INR"</formula1>
    </dataValidation>
    <dataValidation type="list" allowBlank="1" showInputMessage="1" showErrorMessage="1" sqref="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formula1>"INR"</formula1>
    </dataValidation>
    <dataValidation type="list" allowBlank="1" showInputMessage="1" showErrorMessage="1" sqref="L309 L310 L311 L312 L313 L319 L318">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319">
      <formula1>0</formula1>
      <formula2>0</formula2>
    </dataValidation>
    <dataValidation type="decimal" allowBlank="1" showErrorMessage="1" errorTitle="Invalid Entry" error="Only Numeric Values are allowed. " sqref="A13:A319">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5"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5" t="s">
        <v>38</v>
      </c>
      <c r="F6" s="65"/>
      <c r="G6" s="65"/>
      <c r="H6" s="65"/>
      <c r="I6" s="65"/>
      <c r="J6" s="65"/>
      <c r="K6" s="65"/>
    </row>
    <row r="7" spans="5:11" ht="14.25">
      <c r="E7" s="66"/>
      <c r="F7" s="66"/>
      <c r="G7" s="66"/>
      <c r="H7" s="66"/>
      <c r="I7" s="66"/>
      <c r="J7" s="66"/>
      <c r="K7" s="66"/>
    </row>
    <row r="8" spans="5:11" ht="14.25">
      <c r="E8" s="66"/>
      <c r="F8" s="66"/>
      <c r="G8" s="66"/>
      <c r="H8" s="66"/>
      <c r="I8" s="66"/>
      <c r="J8" s="66"/>
      <c r="K8" s="66"/>
    </row>
    <row r="9" spans="5:11" ht="14.25">
      <c r="E9" s="66"/>
      <c r="F9" s="66"/>
      <c r="G9" s="66"/>
      <c r="H9" s="66"/>
      <c r="I9" s="66"/>
      <c r="J9" s="66"/>
      <c r="K9" s="66"/>
    </row>
    <row r="10" spans="5:11" ht="14.25">
      <c r="E10" s="66"/>
      <c r="F10" s="66"/>
      <c r="G10" s="66"/>
      <c r="H10" s="66"/>
      <c r="I10" s="66"/>
      <c r="J10" s="66"/>
      <c r="K10" s="66"/>
    </row>
    <row r="11" spans="5:11" ht="14.25">
      <c r="E11" s="66"/>
      <c r="F11" s="66"/>
      <c r="G11" s="66"/>
      <c r="H11" s="66"/>
      <c r="I11" s="66"/>
      <c r="J11" s="66"/>
      <c r="K11" s="66"/>
    </row>
    <row r="12" spans="5:11" ht="14.25">
      <c r="E12" s="66"/>
      <c r="F12" s="66"/>
      <c r="G12" s="66"/>
      <c r="H12" s="66"/>
      <c r="I12" s="66"/>
      <c r="J12" s="66"/>
      <c r="K12" s="66"/>
    </row>
    <row r="13" spans="5:11" ht="14.25">
      <c r="E13" s="66"/>
      <c r="F13" s="66"/>
      <c r="G13" s="66"/>
      <c r="H13" s="66"/>
      <c r="I13" s="66"/>
      <c r="J13" s="66"/>
      <c r="K13" s="66"/>
    </row>
    <row r="14" spans="5:11" ht="14.25">
      <c r="E14" s="66"/>
      <c r="F14" s="66"/>
      <c r="G14" s="66"/>
      <c r="H14" s="66"/>
      <c r="I14" s="66"/>
      <c r="J14" s="66"/>
      <c r="K14" s="6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2022-08-01T11:42:16Z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