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'BoQ1'!$A$1:$BC$258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<sst xmlns="http://schemas.openxmlformats.org/spreadsheetml/2006/main" count="1260" uniqueCount="257">
  <si>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</si>
  <si>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</si>
  <si>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</si>
  <si>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</si>
  <si>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</si>
  <si>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</si>
  <si>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</si>
  <si>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</si>
  <si>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</si>
  <si>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</si>
  <si>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</si>
  <si>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</si>
  <si>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</si>
  <si>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</si>
  <si>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</si>
  <si>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</si>
  <si>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</si>
  <si>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</si>
  <si>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</si>
  <si>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</si>
  <si>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</si>
  <si>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</si>
  <si>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</si>
  <si>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</si>
  <si>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</si>
  <si>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</si>
  <si>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</si>
  <si>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</si>
  <si>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</si>
  <si>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</si>
  <si>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</si>
  <si>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</si>
  <si>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</si>
  <si>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</si>
  <si>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</si>
  <si>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</si>
  <si>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</si>
  <si>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</si>
  <si>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</si>
  <si>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</si>
  <si>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</si>
  <si>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</si>
  <si>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</si>
  <si>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</si>
  <si>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</si>
  <si>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</si>
  <si>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</si>
  <si>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</si>
  <si>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1:6 (1 cement: 6 coarse sand)</t>
  </si>
  <si>
    <t>Nominal concrete 1:3:6 or richer mix (i/c equivalent design mix)</t>
  </si>
  <si>
    <t>In cement mortar</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</si>
  <si>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</si>
  <si>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cum</t>
  </si>
  <si>
    <t>kg</t>
  </si>
  <si>
    <t>Cement mortar 1:6 (1 cement : 6 coarse sand)</t>
  </si>
  <si>
    <t>100 mm</t>
  </si>
  <si>
    <t>One or more coats on old work</t>
  </si>
  <si>
    <t>Dismantling old plaster or skirting raking out joints and cleaning the surface for plaster including disposal of rubbish to the dumping ground within 50 metres lead.</t>
  </si>
  <si>
    <t>"Providing and fixing C.P. grating with or without hole for waste pipe for floor/ nahani trap 100 mm dia. weight not less than 100 grams.</t>
  </si>
  <si>
    <t>each</t>
  </si>
  <si>
    <t>metre</t>
  </si>
  <si>
    <t>Each</t>
  </si>
  <si>
    <t>EARTH WORK</t>
  </si>
  <si>
    <t>1:2:4 (1 Cement : 2 coarse sand (zone-III) derived from natural sources : 4 graded stone aggregate 20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</si>
  <si>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</si>
  <si>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Brick edging 7cm wide 11.4 cm deep to plinth protection with common burnt clay F.P.S. (non modular) bricks of class designation 7.5 including grouting with cement mortar 1:4 (1 cement : 4 fine sand).</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</si>
  <si>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</si>
  <si>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</si>
  <si>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New work (Two or more coats applied @ 1.43 ltr/10 sqm over and including priming coat of exterior primer applied @ 2.20 kg/10 sqm)</t>
  </si>
  <si>
    <t>Centrifugally cast (spun) iron socket &amp; spigot (S&amp;S) pipe as per IS: 3989</t>
  </si>
  <si>
    <t>Sand cast iron S&amp;S as per IS - 3989</t>
  </si>
  <si>
    <t>Sand cast iron S&amp;S as per IS: 3989</t>
  </si>
  <si>
    <t>15 mm dia nominal bore</t>
  </si>
  <si>
    <t>20 mm dia nominal bore</t>
  </si>
  <si>
    <t>15 mm nominal bore</t>
  </si>
  <si>
    <t>20 mm nominal bore</t>
  </si>
  <si>
    <t>100 mm diameter S.W. pipe</t>
  </si>
  <si>
    <t>For pipes 100 to 250 mm diameter</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</si>
  <si>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</si>
  <si>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</si>
  <si>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Contract No:  40/C/D3/2021-22</t>
  </si>
  <si>
    <t>Name of Work: Renovation of D &amp; E block washrooms in GH1</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</si>
  <si>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</si>
  <si>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</si>
  <si>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</si>
  <si>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Surface dressing of the ground including removing vegetation and in-equalities not exceeding 15 cm deep and disposal of rubbish, lead up to 50 m and lift up to 1.5 m.</t>
  </si>
  <si>
    <t>CONCRETE WORK</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</si>
  <si>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</si>
  <si>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MASONRY WORK</t>
  </si>
  <si>
    <t>Brick work with common burnt clay F.P.S. (non modular) bricks of class designation 7.5 in foundation and plinth in:</t>
  </si>
  <si>
    <t>Brick work with common burnt clay F.P.S. (non modular) bricks of class designation 7.5 in superstructure above plinth level up to floor V level in all shapes and sizes in :</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</si>
  <si>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</si>
  <si>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</si>
  <si>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</si>
  <si>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</si>
  <si>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</si>
  <si>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Providing and fixing aluminium tower bolts, ISI marked, anodised (anodic coating not less than grade AC 10 as per IS : 1868 ) transparent or dyed to required colour or shade, with necessary screws etc. complete :</t>
  </si>
  <si>
    <t>100x10 mm</t>
  </si>
  <si>
    <t>Providing and fixing aluminium handles, ISI marked, anodised (anodic coating not less than grade AC 10 as per IS : 1868) transparent or dyed to required colour or shade, with necessary screws etc. complete :</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</si>
  <si>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</si>
  <si>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</si>
  <si>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</si>
  <si>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</si>
  <si>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fly proof stainless steel grade 304 wire gauge, to windows and clerestory windows using wire gauge with average width of aperture 1.4 mm in both directions with wire of dia. 0.50 mm all complete.</t>
  </si>
  <si>
    <t>With 12 mm mild steel U beading</t>
  </si>
  <si>
    <t>STEEL WORK</t>
  </si>
  <si>
    <t>Structural steel work riveted, bolted or welded in built up sections, trusses and framed work, including cutting, hoisting, fixing in position and applying a priming coat of approved steel primer all complete.</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</si>
  <si>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</si>
  <si>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</si>
  <si>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FLOORING</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</si>
  <si>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</si>
  <si>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</si>
  <si>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</si>
  <si>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</si>
  <si>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ROOFING</t>
  </si>
  <si>
    <t>Providing gola 75x75 mm in cement concrete 1:2:4 (1 cement : 2 coarse sand : 4 stone aggregate 10 mm and down gauge), including finishing with cement mortar 1:3 (1 cement : 3 fine sand) as per standard design :</t>
  </si>
  <si>
    <t>FINISHING</t>
  </si>
  <si>
    <t>12 mm cement plaster of mix :</t>
  </si>
  <si>
    <t>15 mm cement plaster on rough side of single or half brick wall of mix:</t>
  </si>
  <si>
    <t>20 mm cement plaster of mix :</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</si>
  <si>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</si>
  <si>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</si>
  <si>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</si>
  <si>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</si>
  <si>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</si>
  <si>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</si>
  <si>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Painting with synthetic enamel paint of approved brand and manufacture of required colour to give an even shade :</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</si>
  <si>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</si>
  <si>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</si>
  <si>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</si>
  <si>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</si>
  <si>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Window chowkhats</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</si>
  <si>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</si>
  <si>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DISMANTLING AND DEMOLISHING</t>
  </si>
  <si>
    <t>Demolishing lime concrete manually/ by mechanical means and disposal of material within 50 metres lead as per direction of Engineer- in-charge.</t>
  </si>
  <si>
    <t>Demolishing cement concrete manually/ by mechanical means including disposal of material within 50 metres lead as per direction of Engineer - in - 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</si>
  <si>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</si>
  <si>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</si>
  <si>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</si>
  <si>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</si>
  <si>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tile work in floors and roofs laid in cement mortar including stacking material within 50 metres lead.</t>
  </si>
  <si>
    <t>For thickness of tiles 10 mm to 25 mm</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</si>
  <si>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</si>
  <si>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</si>
  <si>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</si>
  <si>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</si>
  <si>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</si>
  <si>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white vitreous china water closet squatting pan (Indian type) :</t>
  </si>
  <si>
    <t>Orissa pattern W.C. pan of size 580x440 mm</t>
  </si>
  <si>
    <t>Providing and fixing P.V.C. low level flushing cistern with manually controlled device (handle lever) conforming to IS : 7231, with all fittings and fixtures complete.</t>
  </si>
  <si>
    <t>10 litre capacity - White</t>
  </si>
  <si>
    <t>Providing and fixing solid plastic seat with lid for pedestal type W.C. pan complete :</t>
  </si>
  <si>
    <t>White solid plastic seat with lid</t>
  </si>
  <si>
    <t>Providing and fixing CP Brass 32mm size Bottle Trap of approved quality &amp; make and as per the direction of Engineer-in-charge.</t>
  </si>
  <si>
    <t>Providing and fixing P.V.C. waste pipe for sink or wash basin including P.V.C. waste fittings complete.</t>
  </si>
  <si>
    <t>Flexible pipe</t>
  </si>
  <si>
    <t>32 mm dia</t>
  </si>
  <si>
    <t>Providing and fixing soil, waste and vent pipes :</t>
  </si>
  <si>
    <t>100 mm dia</t>
  </si>
  <si>
    <t>75 mm diameter :</t>
  </si>
  <si>
    <t>Centrifugally cast (spun) iron socketed pipe as per IS: 3989</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</si>
  <si>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</si>
  <si>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</si>
  <si>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Providing and fixing bend of required degree with access door, insertion rubber washer 3 mm thick, bolts and nuts complete.</t>
  </si>
  <si>
    <t>75 mm dia</t>
  </si>
  <si>
    <t>Sand cast iron S&amp;S as per IS- 3989</t>
  </si>
  <si>
    <t>Providing and fixing plain bend of required degree.</t>
  </si>
  <si>
    <t>Sand cast iron S&amp;S as per IS : 3989</t>
  </si>
  <si>
    <t>Providing and fixing single equal plain junction of required degree with access door, insertion rubber washer 3 mm thick, bolts and nuts complete.</t>
  </si>
  <si>
    <t>100x100x100 mm</t>
  </si>
  <si>
    <t>75x75x75 mm</t>
  </si>
  <si>
    <t>Providing and fixing single equal plain junction of required degree :</t>
  </si>
  <si>
    <t>Providing and fixing single unequal junction of required degree with access door, insertion rubber washer 3 mm thick, bolts and nuts complete :</t>
  </si>
  <si>
    <t>100x100x75 mm</t>
  </si>
  <si>
    <t>Providing and fixing single unequal plain junction of required degree :</t>
  </si>
  <si>
    <t>Providing and fixing terminal guard :</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</si>
  <si>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</si>
  <si>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</si>
  <si>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</si>
  <si>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</si>
  <si>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</si>
  <si>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100 mm inlet and 75 mm outlet</t>
  </si>
  <si>
    <t>Painting sand cast iron/ centrifugally cast (spun) iron soil, waste vent pipes and fittings with two coats of synthetic enamel paint of any colour such as chocolate grey, or buff etc. over a coat of primer (of approved quality) for new work :</t>
  </si>
  <si>
    <t>100 mm diameter pipe</t>
  </si>
  <si>
    <t>75 mm diameter pipe</t>
  </si>
  <si>
    <t>WATER SUPPLY</t>
  </si>
  <si>
    <t>Providing and fixing G.I. pipes complete with G.I. fittings and clamps, i/c cutting and making good the walls etc. Internal work - Exposed on wall</t>
  </si>
  <si>
    <t>25 mm dia nominal bore</t>
  </si>
  <si>
    <t>32 mm dia nominal bore</t>
  </si>
  <si>
    <t>40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</si>
  <si>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</si>
  <si>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</si>
  <si>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</si>
  <si>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</si>
  <si>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</si>
  <si>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25 mm nominal bore</t>
  </si>
  <si>
    <t>32 mm nominal bore.</t>
  </si>
  <si>
    <t>40 mm nominal bore</t>
  </si>
  <si>
    <t>Providing and fixing ball valve (brass) of approved quality, High or low pressure, with plastic floats complete :</t>
  </si>
  <si>
    <t>Providing and fixing uplasticised PVC connection pipe with brass unions :</t>
  </si>
  <si>
    <t>30 cm length</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</si>
  <si>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</si>
  <si>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</si>
  <si>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synthetic enamel white paint with two coats over a ready mixed priming coat, both of approved quality for new work :</t>
  </si>
  <si>
    <t>15 mm diameter pipe</t>
  </si>
  <si>
    <t>20 mm diameter pipe</t>
  </si>
  <si>
    <t>25 mm diameter pipe</t>
  </si>
  <si>
    <t>32 mm diameter pipe</t>
  </si>
  <si>
    <t>40 mm diameter pipe</t>
  </si>
  <si>
    <t>Painting G.I. pipes and fittings with two coats of anti-corrosive bitumastic paint of approved quality :</t>
  </si>
  <si>
    <t>Providing and filling sand of grading zone V or coarser grade, allround the G.I. pipes in external work :</t>
  </si>
  <si>
    <t>Providing and fixing G.I. Union in G.I. pipe including cutting and threading the pipe and making long screws etc. complete (New work)  :</t>
  </si>
  <si>
    <t>32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</si>
  <si>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</si>
  <si>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</si>
  <si>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</si>
  <si>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</si>
  <si>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</si>
  <si>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</si>
  <si>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</si>
  <si>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</si>
  <si>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</si>
  <si>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</si>
  <si>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</si>
  <si>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</si>
  <si>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</si>
  <si>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</si>
  <si>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</si>
  <si>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</si>
  <si>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WATER PROOFING</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</si>
  <si>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</si>
  <si>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</si>
  <si>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</si>
  <si>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</si>
  <si>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</si>
  <si>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</si>
  <si>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</si>
  <si>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 xml:space="preserve">"P/F C.P brass towel rod complete with two C.P.brass brackets fixed to wooden cleats with C.P. brass screws of approved quality size of 600 x 20 mm. </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</si>
  <si>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</si>
  <si>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</si>
  <si>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</si>
  <si>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"Providing and fixing white vitreous china oval type wash basin of size 550 x 480 with 15mm C.P brass pillar tap, 32mm C.P brass waste of standard pattern.</t>
  </si>
  <si>
    <t>"Providing and fixing C.P soap dish.</t>
  </si>
  <si>
    <t>Providing &amp; fixing C.P Coat Pin hanger</t>
  </si>
  <si>
    <t xml:space="preserve">Providing and fixing 15 mm nominal bore C.P. swan neck pillar cock of L&amp;K or approved equivalent make.
</t>
  </si>
  <si>
    <t xml:space="preserve">Cutting, rubbing polishing of old mosaic flooring or dado including one coat of cement slurry before final rubbing &amp; polishing and removal of rubbing malba etc. complete.    
</t>
  </si>
  <si>
    <t>Dismantling of CI pipe with fittings and clamps i/c disposal of unserviceable material upto 50 mtr lead. upto 150 mm DIA</t>
  </si>
  <si>
    <t>Dismantling of GI pipe with fittings and clamps i/c disposal of unserviceable material upto 50 mtr lead. 15 mm to 40 mm DIA</t>
  </si>
  <si>
    <t>Dismantling broken wash basin with old word out bracket and cleaning of waste water pipe up to trap</t>
  </si>
  <si>
    <t>Supplying and fixing of CP jet with 1.5 mtr long 15 mm nominal bore bed</t>
  </si>
  <si>
    <t>P/F CP brass pipe 32 mm for bottle trap</t>
  </si>
  <si>
    <t>P/F looking mirror of 5.5 mm thick superior glass of approved quality complete with 12 mm thick of water type ply wood sheet ground 40 mm widex 12 mm thick 1st class teak wood beeding frame of half round fixed to wooden cleats with CP brass screw and washer complete teak wood beading finished with sprits polishing complete.</t>
  </si>
  <si>
    <t>per litre</t>
  </si>
  <si>
    <t>Sqm</t>
  </si>
  <si>
    <t>Mtr.</t>
  </si>
  <si>
    <t>Rmtr.</t>
  </si>
  <si>
    <t>Sqm.</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</si>
</sst>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1"/>
      <color indexed="31"/>
      <name val="Arial"/>
      <family val="2"/>
    </font>
    <font>
      <b/>
      <sz val="11"/>
      <color indexed="16"/>
      <name val="Arial"/>
      <family val="2"/>
    </font>
    <font>
      <b/>
      <sz val="9"/>
      <color indexed="8"/>
      <name val="Tahoma"/>
      <family val="2"/>
    </font>
    <font>
      <sz val="9"/>
      <color indexed="8"/>
      <name val="Tahoma"/>
      <family val="2"/>
    </font>
    <font>
      <b/>
      <sz val="16"/>
      <color indexed="8"/>
      <name val="Calibri"/>
      <family val="2"/>
    </font>
    <font>
      <b/>
      <sz val="11"/>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4" fillId="0" borderId="12" xfId="56" applyNumberFormat="1" applyFont="1" applyFill="1" applyBorder="1" applyAlignment="1" applyProtection="1">
      <alignment vertical="top"/>
      <protection/>
    </xf>
    <xf numFmtId="0" fontId="14"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4" fillId="0" borderId="0" xfId="56" applyNumberFormat="1" applyFont="1" applyFill="1" applyAlignment="1" applyProtection="1">
      <alignment vertical="top"/>
      <protection/>
    </xf>
    <xf numFmtId="0" fontId="54"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4" fillId="0" borderId="16" xfId="59" applyNumberFormat="1" applyFont="1" applyFill="1" applyBorder="1" applyAlignment="1">
      <alignment horizontal="justify" vertical="top" wrapText="1"/>
      <protection/>
    </xf>
    <xf numFmtId="0" fontId="54" fillId="0" borderId="15" xfId="0" applyFont="1" applyFill="1" applyBorder="1" applyAlignment="1">
      <alignment horizontal="left" vertical="top"/>
    </xf>
    <xf numFmtId="10" fontId="15" fillId="33" borderId="24"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vertical="top" wrapText="1"/>
      <protection/>
    </xf>
    <xf numFmtId="0" fontId="37" fillId="0" borderId="15" xfId="0" applyFont="1" applyFill="1" applyBorder="1" applyAlignment="1">
      <alignment horizontal="left" vertical="top"/>
    </xf>
    <xf numFmtId="0" fontId="37" fillId="0" borderId="15" xfId="0" applyFont="1" applyFill="1" applyBorder="1" applyAlignment="1">
      <alignment horizontal="right" vertical="top"/>
    </xf>
    <xf numFmtId="2" fontId="37" fillId="0" borderId="15" xfId="0" applyNumberFormat="1" applyFont="1" applyFill="1" applyBorder="1" applyAlignment="1">
      <alignment horizontal="left" vertical="top"/>
    </xf>
    <xf numFmtId="0" fontId="12" fillId="0" borderId="22" xfId="59" applyNumberFormat="1" applyFont="1" applyFill="1" applyBorder="1" applyAlignment="1">
      <alignment vertical="top"/>
      <protection/>
    </xf>
    <xf numFmtId="2" fontId="12" fillId="0" borderId="15" xfId="59" applyNumberFormat="1" applyFont="1" applyFill="1" applyBorder="1" applyAlignment="1">
      <alignment vertical="top"/>
      <protection/>
    </xf>
    <xf numFmtId="0" fontId="12" fillId="0" borderId="24" xfId="59" applyNumberFormat="1" applyFont="1" applyFill="1" applyBorder="1" applyAlignment="1" applyProtection="1">
      <alignment vertical="center" wrapText="1"/>
      <protection locked="0"/>
    </xf>
    <xf numFmtId="0" fontId="15" fillId="33" borderId="24" xfId="59" applyNumberFormat="1" applyFont="1" applyFill="1" applyBorder="1" applyAlignment="1" applyProtection="1">
      <alignment vertical="center" wrapText="1"/>
      <protection locked="0"/>
    </xf>
    <xf numFmtId="0" fontId="12" fillId="0" borderId="11" xfId="59" applyNumberFormat="1" applyFont="1" applyFill="1" applyBorder="1" applyAlignment="1" applyProtection="1">
      <alignment vertical="center" wrapText="1"/>
      <protection/>
    </xf>
    <xf numFmtId="2" fontId="19" fillId="0" borderId="19" xfId="59" applyNumberFormat="1" applyFont="1" applyFill="1" applyBorder="1" applyAlignment="1">
      <alignment vertical="top"/>
      <protection/>
    </xf>
    <xf numFmtId="2" fontId="12" fillId="0" borderId="0" xfId="59" applyNumberFormat="1" applyFont="1" applyFill="1" applyBorder="1" applyAlignment="1">
      <alignment horizontal="right" vertical="top"/>
      <protection/>
    </xf>
    <xf numFmtId="0" fontId="4" fillId="0" borderId="0" xfId="56" applyNumberFormat="1" applyFont="1" applyFill="1" applyAlignment="1">
      <alignment vertical="top" wrapText="1"/>
      <protection/>
    </xf>
    <xf numFmtId="2" fontId="54" fillId="0" borderId="15" xfId="0" applyNumberFormat="1" applyFont="1" applyFill="1" applyBorder="1" applyAlignment="1">
      <alignment vertical="top" wrapText="1"/>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12" fillId="0" borderId="13" xfId="59" applyNumberFormat="1" applyFont="1" applyFill="1" applyBorder="1" applyAlignment="1">
      <alignment horizontal="center" vertical="top" wrapText="1"/>
      <protection/>
    </xf>
    <xf numFmtId="0" fontId="12" fillId="0" borderId="19"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18" fillId="0" borderId="0" xfId="0" applyFont="1" applyBorder="1" applyAlignment="1">
      <alignment horizontal="center" vertical="center"/>
    </xf>
    <xf numFmtId="0" fontId="0" fillId="0" borderId="0" xfId="0" applyAlignment="1">
      <alignment/>
    </xf>
    <xf numFmtId="2" fontId="54" fillId="0" borderId="15" xfId="0" applyNumberFormat="1" applyFont="1" applyFill="1" applyBorder="1" applyAlignment="1">
      <alignment horizontal="justify" vertical="top" wrapText="1"/>
    </xf>
    <xf numFmtId="2" fontId="54" fillId="0" borderId="15" xfId="0" applyNumberFormat="1" applyFont="1" applyFill="1" applyBorder="1" applyAlignment="1">
      <alignment horizontal="right" vertical="top" wrapText="1"/>
    </xf>
    <xf numFmtId="2" fontId="54" fillId="0" borderId="15" xfId="0" applyNumberFormat="1" applyFont="1" applyFill="1" applyBorder="1" applyAlignment="1">
      <alignment horizontal="center"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58"/>
  <sheetViews>
    <sheetView showGridLines="0" view="pageBreakPreview" zoomScale="85" zoomScaleNormal="85" zoomScaleSheetLayoutView="85" zoomScalePageLayoutView="0" workbookViewId="0" topLeftCell="A252">
      <selection activeCell="D255" sqref="D255"/>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2" t="str">
        <f>B2&amp;" BoQ"</f>
        <v>Percentage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3" t="s">
        <v>42</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75" customHeight="1">
      <c r="A5" s="73" t="s">
        <v>81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75" customHeight="1">
      <c r="A6" s="73" t="s">
        <v>80</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72" customHeight="1">
      <c r="A8" s="11" t="s">
        <v>39</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75" t="s">
        <v>45</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8</v>
      </c>
      <c r="B10" s="16" t="s">
        <v>9</v>
      </c>
      <c r="C10" s="16" t="s">
        <v>9</v>
      </c>
      <c r="D10" s="16" t="s">
        <v>8</v>
      </c>
      <c r="E10" s="16" t="s">
        <v>46</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4">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39">
        <v>7</v>
      </c>
      <c r="BB12" s="40">
        <v>54</v>
      </c>
      <c r="BC12" s="16">
        <v>8</v>
      </c>
      <c r="IE12" s="18"/>
      <c r="IF12" s="18"/>
      <c r="IG12" s="18"/>
      <c r="IH12" s="18"/>
      <c r="II12" s="18"/>
    </row>
    <row r="13" spans="1:243" s="21" customFormat="1" ht="18" customHeight="1">
      <c r="A13" s="51">
        <v>1</v>
      </c>
      <c r="B13" s="78" t="s">
        <v>62</v>
      </c>
      <c r="C13" s="32"/>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62</v>
      </c>
      <c r="IE13" s="22"/>
      <c r="IF13" s="22"/>
      <c r="IG13" s="22"/>
      <c r="IH13" s="22"/>
      <c r="II13" s="22"/>
    </row>
    <row r="14" spans="1:243" s="21" customFormat="1" ht="141.75" customHeight="1">
      <c r="A14" s="55">
        <v>1.01</v>
      </c>
      <c r="B14" s="78" t="s">
        <v>82</v>
      </c>
      <c r="C14" s="56"/>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82</v>
      </c>
      <c r="IE14" s="22"/>
      <c r="IF14" s="22"/>
      <c r="IG14" s="22"/>
      <c r="IH14" s="22"/>
      <c r="II14" s="22"/>
    </row>
    <row r="15" spans="1:243" s="21" customFormat="1" ht="15.75">
      <c r="A15" s="55">
        <v>1.02</v>
      </c>
      <c r="B15" s="78" t="s">
        <v>83</v>
      </c>
      <c r="C15" s="56"/>
      <c r="D15" s="67"/>
      <c r="E15" s="67"/>
      <c r="F15" s="67"/>
      <c r="G15" s="67"/>
      <c r="H15" s="67"/>
      <c r="I15" s="67"/>
      <c r="J15" s="67"/>
      <c r="K15" s="67"/>
      <c r="L15" s="67"/>
      <c r="M15" s="67"/>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IA15" s="21">
        <v>1.02</v>
      </c>
      <c r="IB15" s="21" t="s">
        <v>83</v>
      </c>
      <c r="IE15" s="22"/>
      <c r="IF15" s="22"/>
      <c r="IG15" s="22"/>
      <c r="IH15" s="22"/>
      <c r="II15" s="22"/>
    </row>
    <row r="16" spans="1:243" s="21" customFormat="1" ht="31.5" customHeight="1">
      <c r="A16" s="55">
        <v>1.03</v>
      </c>
      <c r="B16" s="78" t="s">
        <v>84</v>
      </c>
      <c r="C16" s="56"/>
      <c r="D16" s="79">
        <v>19</v>
      </c>
      <c r="E16" s="80" t="s">
        <v>60</v>
      </c>
      <c r="F16" s="66">
        <v>319.33</v>
      </c>
      <c r="G16" s="41"/>
      <c r="H16" s="35"/>
      <c r="I16" s="36" t="s">
        <v>33</v>
      </c>
      <c r="J16" s="37">
        <f>IF(I16="Less(-)",-1,1)</f>
        <v>1</v>
      </c>
      <c r="K16" s="35" t="s">
        <v>34</v>
      </c>
      <c r="L16" s="35" t="s">
        <v>4</v>
      </c>
      <c r="M16" s="38"/>
      <c r="N16" s="46"/>
      <c r="O16" s="46"/>
      <c r="P16" s="47"/>
      <c r="Q16" s="46"/>
      <c r="R16" s="46"/>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9">
        <f>total_amount_ba($B$2,$D$2,D16,F16,J16,K16,M16)</f>
        <v>6067.27</v>
      </c>
      <c r="BB16" s="48">
        <f>BA16+SUM(N16:AZ16)</f>
        <v>6067.27</v>
      </c>
      <c r="BC16" s="50" t="str">
        <f>SpellNumber(L16,BB16)</f>
        <v>INR  Six Thousand  &amp;Sixty Seven  and Paise Twenty Seven Only</v>
      </c>
      <c r="IA16" s="21">
        <v>1.03</v>
      </c>
      <c r="IB16" s="21" t="s">
        <v>84</v>
      </c>
      <c r="ID16" s="21">
        <v>19</v>
      </c>
      <c r="IE16" s="22" t="s">
        <v>60</v>
      </c>
      <c r="IF16" s="22"/>
      <c r="IG16" s="22"/>
      <c r="IH16" s="22"/>
      <c r="II16" s="22"/>
    </row>
    <row r="17" spans="1:243" s="21" customFormat="1" ht="78.75">
      <c r="A17" s="55">
        <v>1.04</v>
      </c>
      <c r="B17" s="78" t="s">
        <v>85</v>
      </c>
      <c r="C17" s="56"/>
      <c r="D17" s="67"/>
      <c r="E17" s="67"/>
      <c r="F17" s="67"/>
      <c r="G17" s="67"/>
      <c r="H17" s="67"/>
      <c r="I17" s="67"/>
      <c r="J17" s="67"/>
      <c r="K17" s="67"/>
      <c r="L17" s="67"/>
      <c r="M17" s="67"/>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IA17" s="21">
        <v>1.04</v>
      </c>
      <c r="IB17" s="21" t="s">
        <v>85</v>
      </c>
      <c r="IE17" s="22"/>
      <c r="IF17" s="22"/>
      <c r="IG17" s="22"/>
      <c r="IH17" s="22"/>
      <c r="II17" s="22"/>
    </row>
    <row r="18" spans="1:243" s="21" customFormat="1" ht="21" customHeight="1">
      <c r="A18" s="55">
        <v>1.05</v>
      </c>
      <c r="B18" s="78" t="s">
        <v>83</v>
      </c>
      <c r="C18" s="56"/>
      <c r="D18" s="79">
        <v>40</v>
      </c>
      <c r="E18" s="80" t="s">
        <v>43</v>
      </c>
      <c r="F18" s="66">
        <v>21.35</v>
      </c>
      <c r="G18" s="41"/>
      <c r="H18" s="35"/>
      <c r="I18" s="36" t="s">
        <v>33</v>
      </c>
      <c r="J18" s="37">
        <f>IF(I18="Less(-)",-1,1)</f>
        <v>1</v>
      </c>
      <c r="K18" s="35" t="s">
        <v>34</v>
      </c>
      <c r="L18" s="35" t="s">
        <v>4</v>
      </c>
      <c r="M18" s="38"/>
      <c r="N18" s="46"/>
      <c r="O18" s="46"/>
      <c r="P18" s="47"/>
      <c r="Q18" s="46"/>
      <c r="R18" s="46"/>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9">
        <f>total_amount_ba($B$2,$D$2,D18,F18,J18,K18,M18)</f>
        <v>854</v>
      </c>
      <c r="BB18" s="48">
        <f>BA18+SUM(N18:AZ18)</f>
        <v>854</v>
      </c>
      <c r="BC18" s="50" t="str">
        <f>SpellNumber(L18,BB18)</f>
        <v>INR  Eight Hundred &amp; Fifty Four  Only</v>
      </c>
      <c r="IA18" s="21">
        <v>1.05</v>
      </c>
      <c r="IB18" s="21" t="s">
        <v>83</v>
      </c>
      <c r="ID18" s="21">
        <v>40</v>
      </c>
      <c r="IE18" s="22" t="s">
        <v>43</v>
      </c>
      <c r="IF18" s="22"/>
      <c r="IG18" s="22"/>
      <c r="IH18" s="22"/>
      <c r="II18" s="22"/>
    </row>
    <row r="19" spans="1:243" s="21" customFormat="1" ht="15.75">
      <c r="A19" s="55">
        <v>2</v>
      </c>
      <c r="B19" s="78" t="s">
        <v>86</v>
      </c>
      <c r="C19" s="56"/>
      <c r="D19" s="67"/>
      <c r="E19" s="67"/>
      <c r="F19" s="67"/>
      <c r="G19" s="67"/>
      <c r="H19" s="67"/>
      <c r="I19" s="67"/>
      <c r="J19" s="67"/>
      <c r="K19" s="67"/>
      <c r="L19" s="67"/>
      <c r="M19" s="67"/>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IA19" s="21">
        <v>2</v>
      </c>
      <c r="IB19" s="21" t="s">
        <v>86</v>
      </c>
      <c r="IE19" s="22"/>
      <c r="IF19" s="22"/>
      <c r="IG19" s="22"/>
      <c r="IH19" s="22"/>
      <c r="II19" s="22"/>
    </row>
    <row r="20" spans="1:243" s="21" customFormat="1" ht="236.25">
      <c r="A20" s="55">
        <v>2.01</v>
      </c>
      <c r="B20" s="78" t="s">
        <v>87</v>
      </c>
      <c r="C20" s="56"/>
      <c r="D20" s="67"/>
      <c r="E20" s="67"/>
      <c r="F20" s="67"/>
      <c r="G20" s="67"/>
      <c r="H20" s="67"/>
      <c r="I20" s="67"/>
      <c r="J20" s="67"/>
      <c r="K20" s="67"/>
      <c r="L20" s="67"/>
      <c r="M20" s="67"/>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IA20" s="21">
        <v>2.01</v>
      </c>
      <c r="IB20" s="21" t="s">
        <v>87</v>
      </c>
      <c r="IE20" s="22"/>
      <c r="IF20" s="22"/>
      <c r="IG20" s="22"/>
      <c r="IH20" s="22"/>
      <c r="II20" s="22"/>
    </row>
    <row r="21" spans="1:243" s="21" customFormat="1" ht="78.75">
      <c r="A21" s="55">
        <v>2.02</v>
      </c>
      <c r="B21" s="78" t="s">
        <v>63</v>
      </c>
      <c r="C21" s="56"/>
      <c r="D21" s="79">
        <v>1.75</v>
      </c>
      <c r="E21" s="80" t="s">
        <v>52</v>
      </c>
      <c r="F21" s="66">
        <v>7500.66</v>
      </c>
      <c r="G21" s="41"/>
      <c r="H21" s="35"/>
      <c r="I21" s="36" t="s">
        <v>33</v>
      </c>
      <c r="J21" s="37">
        <f>IF(I21="Less(-)",-1,1)</f>
        <v>1</v>
      </c>
      <c r="K21" s="35" t="s">
        <v>34</v>
      </c>
      <c r="L21" s="35" t="s">
        <v>4</v>
      </c>
      <c r="M21" s="38"/>
      <c r="N21" s="46"/>
      <c r="O21" s="46"/>
      <c r="P21" s="47"/>
      <c r="Q21" s="46"/>
      <c r="R21" s="46"/>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9">
        <f>total_amount_ba($B$2,$D$2,D21,F21,J21,K21,M21)</f>
        <v>13126.16</v>
      </c>
      <c r="BB21" s="48">
        <f>BA21+SUM(N21:AZ21)</f>
        <v>13126.16</v>
      </c>
      <c r="BC21" s="50" t="str">
        <f>SpellNumber(L21,BB21)</f>
        <v>INR  Thirteen Thousand One Hundred &amp; Twenty Six  and Paise Sixteen Only</v>
      </c>
      <c r="IA21" s="21">
        <v>2.02</v>
      </c>
      <c r="IB21" s="21" t="s">
        <v>63</v>
      </c>
      <c r="ID21" s="21">
        <v>1.75</v>
      </c>
      <c r="IE21" s="22" t="s">
        <v>52</v>
      </c>
      <c r="IF21" s="22"/>
      <c r="IG21" s="22"/>
      <c r="IH21" s="22"/>
      <c r="II21" s="22"/>
    </row>
    <row r="22" spans="1:243" s="21" customFormat="1" ht="267.75">
      <c r="A22" s="55">
        <v>2.03</v>
      </c>
      <c r="B22" s="78" t="s">
        <v>64</v>
      </c>
      <c r="C22" s="56"/>
      <c r="D22" s="79">
        <v>14</v>
      </c>
      <c r="E22" s="80" t="s">
        <v>43</v>
      </c>
      <c r="F22" s="66">
        <v>538.4</v>
      </c>
      <c r="G22" s="41"/>
      <c r="H22" s="35"/>
      <c r="I22" s="36" t="s">
        <v>33</v>
      </c>
      <c r="J22" s="37">
        <f>IF(I22="Less(-)",-1,1)</f>
        <v>1</v>
      </c>
      <c r="K22" s="35" t="s">
        <v>34</v>
      </c>
      <c r="L22" s="35" t="s">
        <v>4</v>
      </c>
      <c r="M22" s="38"/>
      <c r="N22" s="46"/>
      <c r="O22" s="46"/>
      <c r="P22" s="47"/>
      <c r="Q22" s="46"/>
      <c r="R22" s="46"/>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9">
        <f>total_amount_ba($B$2,$D$2,D22,F22,J22,K22,M22)</f>
        <v>7537.6</v>
      </c>
      <c r="BB22" s="48">
        <f>BA22+SUM(N22:AZ22)</f>
        <v>7537.6</v>
      </c>
      <c r="BC22" s="50" t="str">
        <f>SpellNumber(L22,BB22)</f>
        <v>INR  Seven Thousand Five Hundred &amp; Thirty Seven  and Paise Sixty Only</v>
      </c>
      <c r="IA22" s="21">
        <v>2.03</v>
      </c>
      <c r="IB22" s="21" t="s">
        <v>64</v>
      </c>
      <c r="ID22" s="21">
        <v>14</v>
      </c>
      <c r="IE22" s="22" t="s">
        <v>43</v>
      </c>
      <c r="IF22" s="22"/>
      <c r="IG22" s="22"/>
      <c r="IH22" s="22"/>
      <c r="II22" s="22"/>
    </row>
    <row r="23" spans="1:243" s="21" customFormat="1" ht="15.75">
      <c r="A23" s="55">
        <v>3</v>
      </c>
      <c r="B23" s="78" t="s">
        <v>88</v>
      </c>
      <c r="C23" s="56"/>
      <c r="D23" s="67"/>
      <c r="E23" s="67"/>
      <c r="F23" s="67"/>
      <c r="G23" s="67"/>
      <c r="H23" s="67"/>
      <c r="I23" s="67"/>
      <c r="J23" s="67"/>
      <c r="K23" s="67"/>
      <c r="L23" s="67"/>
      <c r="M23" s="67"/>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IA23" s="21">
        <v>3</v>
      </c>
      <c r="IB23" s="21" t="s">
        <v>88</v>
      </c>
      <c r="IE23" s="22"/>
      <c r="IF23" s="22"/>
      <c r="IG23" s="22"/>
      <c r="IH23" s="22"/>
      <c r="II23" s="22"/>
    </row>
    <row r="24" spans="1:243" s="21" customFormat="1" ht="63">
      <c r="A24" s="57">
        <v>3.01</v>
      </c>
      <c r="B24" s="78" t="s">
        <v>89</v>
      </c>
      <c r="C24" s="56"/>
      <c r="D24" s="67"/>
      <c r="E24" s="67"/>
      <c r="F24" s="67"/>
      <c r="G24" s="67"/>
      <c r="H24" s="67"/>
      <c r="I24" s="67"/>
      <c r="J24" s="67"/>
      <c r="K24" s="67"/>
      <c r="L24" s="67"/>
      <c r="M24" s="67"/>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IA24" s="21">
        <v>3.01</v>
      </c>
      <c r="IB24" s="21" t="s">
        <v>89</v>
      </c>
      <c r="IE24" s="22"/>
      <c r="IF24" s="22"/>
      <c r="IG24" s="22"/>
      <c r="IH24" s="22"/>
      <c r="II24" s="22"/>
    </row>
    <row r="25" spans="1:243" s="21" customFormat="1" ht="28.5" customHeight="1">
      <c r="A25" s="55">
        <v>3.02</v>
      </c>
      <c r="B25" s="78" t="s">
        <v>54</v>
      </c>
      <c r="C25" s="56"/>
      <c r="D25" s="79">
        <v>0.45</v>
      </c>
      <c r="E25" s="80" t="s">
        <v>52</v>
      </c>
      <c r="F25" s="66">
        <v>5398.9</v>
      </c>
      <c r="G25" s="41"/>
      <c r="H25" s="35"/>
      <c r="I25" s="36" t="s">
        <v>33</v>
      </c>
      <c r="J25" s="37">
        <f>IF(I25="Less(-)",-1,1)</f>
        <v>1</v>
      </c>
      <c r="K25" s="35" t="s">
        <v>34</v>
      </c>
      <c r="L25" s="35" t="s">
        <v>4</v>
      </c>
      <c r="M25" s="38"/>
      <c r="N25" s="46"/>
      <c r="O25" s="46"/>
      <c r="P25" s="47"/>
      <c r="Q25" s="46"/>
      <c r="R25" s="46"/>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9">
        <f>total_amount_ba($B$2,$D$2,D25,F25,J25,K25,M25)</f>
        <v>2429.51</v>
      </c>
      <c r="BB25" s="48">
        <f>BA25+SUM(N25:AZ25)</f>
        <v>2429.51</v>
      </c>
      <c r="BC25" s="50" t="str">
        <f>SpellNumber(L25,BB25)</f>
        <v>INR  Two Thousand Four Hundred &amp; Twenty Nine  and Paise Fifty One Only</v>
      </c>
      <c r="IA25" s="21">
        <v>3.02</v>
      </c>
      <c r="IB25" s="21" t="s">
        <v>54</v>
      </c>
      <c r="ID25" s="21">
        <v>0.45</v>
      </c>
      <c r="IE25" s="22" t="s">
        <v>52</v>
      </c>
      <c r="IF25" s="22"/>
      <c r="IG25" s="22"/>
      <c r="IH25" s="22"/>
      <c r="II25" s="22"/>
    </row>
    <row r="26" spans="1:243" s="21" customFormat="1" ht="78.75">
      <c r="A26" s="55">
        <v>3.03</v>
      </c>
      <c r="B26" s="78" t="s">
        <v>90</v>
      </c>
      <c r="C26" s="56"/>
      <c r="D26" s="67"/>
      <c r="E26" s="67"/>
      <c r="F26" s="67"/>
      <c r="G26" s="67"/>
      <c r="H26" s="67"/>
      <c r="I26" s="67"/>
      <c r="J26" s="67"/>
      <c r="K26" s="67"/>
      <c r="L26" s="67"/>
      <c r="M26" s="67"/>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IA26" s="21">
        <v>3.03</v>
      </c>
      <c r="IB26" s="21" t="s">
        <v>90</v>
      </c>
      <c r="IE26" s="22"/>
      <c r="IF26" s="22"/>
      <c r="IG26" s="22"/>
      <c r="IH26" s="22"/>
      <c r="II26" s="22"/>
    </row>
    <row r="27" spans="1:243" s="21" customFormat="1" ht="42.75">
      <c r="A27" s="55">
        <v>3.04</v>
      </c>
      <c r="B27" s="78" t="s">
        <v>54</v>
      </c>
      <c r="C27" s="56"/>
      <c r="D27" s="79">
        <v>0.2</v>
      </c>
      <c r="E27" s="80" t="s">
        <v>52</v>
      </c>
      <c r="F27" s="66">
        <v>6655.37</v>
      </c>
      <c r="G27" s="41"/>
      <c r="H27" s="35"/>
      <c r="I27" s="36" t="s">
        <v>33</v>
      </c>
      <c r="J27" s="37">
        <f>IF(I27="Less(-)",-1,1)</f>
        <v>1</v>
      </c>
      <c r="K27" s="35" t="s">
        <v>34</v>
      </c>
      <c r="L27" s="35" t="s">
        <v>4</v>
      </c>
      <c r="M27" s="38"/>
      <c r="N27" s="46"/>
      <c r="O27" s="46"/>
      <c r="P27" s="47"/>
      <c r="Q27" s="46"/>
      <c r="R27" s="46"/>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9">
        <f>total_amount_ba($B$2,$D$2,D27,F27,J27,K27,M27)</f>
        <v>1331.07</v>
      </c>
      <c r="BB27" s="48">
        <f>BA27+SUM(N27:AZ27)</f>
        <v>1331.07</v>
      </c>
      <c r="BC27" s="50" t="str">
        <f>SpellNumber(L27,BB27)</f>
        <v>INR  One Thousand Three Hundred &amp; Thirty One  and Paise Seven Only</v>
      </c>
      <c r="IA27" s="21">
        <v>3.04</v>
      </c>
      <c r="IB27" s="21" t="s">
        <v>54</v>
      </c>
      <c r="ID27" s="21">
        <v>0.2</v>
      </c>
      <c r="IE27" s="22" t="s">
        <v>52</v>
      </c>
      <c r="IF27" s="22"/>
      <c r="IG27" s="22"/>
      <c r="IH27" s="22"/>
      <c r="II27" s="22"/>
    </row>
    <row r="28" spans="1:243" s="21" customFormat="1" ht="94.5">
      <c r="A28" s="55">
        <v>3.05</v>
      </c>
      <c r="B28" s="78" t="s">
        <v>65</v>
      </c>
      <c r="C28" s="56"/>
      <c r="D28" s="79">
        <v>14</v>
      </c>
      <c r="E28" s="80" t="s">
        <v>60</v>
      </c>
      <c r="F28" s="66">
        <v>45.59</v>
      </c>
      <c r="G28" s="41"/>
      <c r="H28" s="35"/>
      <c r="I28" s="36" t="s">
        <v>33</v>
      </c>
      <c r="J28" s="37">
        <f>IF(I28="Less(-)",-1,1)</f>
        <v>1</v>
      </c>
      <c r="K28" s="35" t="s">
        <v>34</v>
      </c>
      <c r="L28" s="35" t="s">
        <v>4</v>
      </c>
      <c r="M28" s="38"/>
      <c r="N28" s="46"/>
      <c r="O28" s="46"/>
      <c r="P28" s="47"/>
      <c r="Q28" s="46"/>
      <c r="R28" s="46"/>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9">
        <f>total_amount_ba($B$2,$D$2,D28,F28,J28,K28,M28)</f>
        <v>638.26</v>
      </c>
      <c r="BB28" s="48">
        <f>BA28+SUM(N28:AZ28)</f>
        <v>638.26</v>
      </c>
      <c r="BC28" s="50" t="str">
        <f>SpellNumber(L28,BB28)</f>
        <v>INR  Six Hundred &amp; Thirty Eight  and Paise Twenty Six Only</v>
      </c>
      <c r="IA28" s="21">
        <v>3.05</v>
      </c>
      <c r="IB28" s="21" t="s">
        <v>65</v>
      </c>
      <c r="ID28" s="21">
        <v>14</v>
      </c>
      <c r="IE28" s="22" t="s">
        <v>60</v>
      </c>
      <c r="IF28" s="22"/>
      <c r="IG28" s="22"/>
      <c r="IH28" s="22"/>
      <c r="II28" s="22"/>
    </row>
    <row r="29" spans="1:243" s="21" customFormat="1" ht="15.75">
      <c r="A29" s="55">
        <v>4</v>
      </c>
      <c r="B29" s="78" t="s">
        <v>91</v>
      </c>
      <c r="C29" s="56"/>
      <c r="D29" s="67"/>
      <c r="E29" s="67"/>
      <c r="F29" s="67"/>
      <c r="G29" s="67"/>
      <c r="H29" s="67"/>
      <c r="I29" s="67"/>
      <c r="J29" s="67"/>
      <c r="K29" s="67"/>
      <c r="L29" s="67"/>
      <c r="M29" s="67"/>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IA29" s="21">
        <v>4</v>
      </c>
      <c r="IB29" s="21" t="s">
        <v>91</v>
      </c>
      <c r="IE29" s="22"/>
      <c r="IF29" s="22"/>
      <c r="IG29" s="22"/>
      <c r="IH29" s="22"/>
      <c r="II29" s="22"/>
    </row>
    <row r="30" spans="1:243" s="21" customFormat="1" ht="236.25">
      <c r="A30" s="55">
        <v>4.01</v>
      </c>
      <c r="B30" s="78" t="s">
        <v>92</v>
      </c>
      <c r="C30" s="56"/>
      <c r="D30" s="79">
        <v>25</v>
      </c>
      <c r="E30" s="80" t="s">
        <v>43</v>
      </c>
      <c r="F30" s="66">
        <v>903.38</v>
      </c>
      <c r="G30" s="41"/>
      <c r="H30" s="35"/>
      <c r="I30" s="36" t="s">
        <v>33</v>
      </c>
      <c r="J30" s="37">
        <f>IF(I30="Less(-)",-1,1)</f>
        <v>1</v>
      </c>
      <c r="K30" s="35" t="s">
        <v>34</v>
      </c>
      <c r="L30" s="35" t="s">
        <v>4</v>
      </c>
      <c r="M30" s="38"/>
      <c r="N30" s="46"/>
      <c r="O30" s="46"/>
      <c r="P30" s="47"/>
      <c r="Q30" s="46"/>
      <c r="R30" s="46"/>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9">
        <f>total_amount_ba($B$2,$D$2,D30,F30,J30,K30,M30)</f>
        <v>22584.5</v>
      </c>
      <c r="BB30" s="48">
        <f>BA30+SUM(N30:AZ30)</f>
        <v>22584.5</v>
      </c>
      <c r="BC30" s="50" t="str">
        <f>SpellNumber(L30,BB30)</f>
        <v>INR  Twenty Two Thousand Five Hundred &amp; Eighty Four  and Paise Fifty Only</v>
      </c>
      <c r="IA30" s="21">
        <v>4.01</v>
      </c>
      <c r="IB30" s="21" t="s">
        <v>92</v>
      </c>
      <c r="ID30" s="21">
        <v>25</v>
      </c>
      <c r="IE30" s="22" t="s">
        <v>43</v>
      </c>
      <c r="IF30" s="22"/>
      <c r="IG30" s="22"/>
      <c r="IH30" s="22"/>
      <c r="II30" s="22"/>
    </row>
    <row r="31" spans="1:243" s="21" customFormat="1" ht="15.75">
      <c r="A31" s="55">
        <v>5</v>
      </c>
      <c r="B31" s="78" t="s">
        <v>93</v>
      </c>
      <c r="C31" s="56"/>
      <c r="D31" s="67"/>
      <c r="E31" s="67"/>
      <c r="F31" s="67"/>
      <c r="G31" s="67"/>
      <c r="H31" s="67"/>
      <c r="I31" s="67"/>
      <c r="J31" s="67"/>
      <c r="K31" s="67"/>
      <c r="L31" s="67"/>
      <c r="M31" s="67"/>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IA31" s="21">
        <v>5</v>
      </c>
      <c r="IB31" s="21" t="s">
        <v>93</v>
      </c>
      <c r="IE31" s="22"/>
      <c r="IF31" s="22"/>
      <c r="IG31" s="22"/>
      <c r="IH31" s="22"/>
      <c r="II31" s="22"/>
    </row>
    <row r="32" spans="1:243" s="21" customFormat="1" ht="141.75">
      <c r="A32" s="55">
        <v>5.01</v>
      </c>
      <c r="B32" s="78" t="s">
        <v>94</v>
      </c>
      <c r="C32" s="56"/>
      <c r="D32" s="67"/>
      <c r="E32" s="67"/>
      <c r="F32" s="67"/>
      <c r="G32" s="67"/>
      <c r="H32" s="67"/>
      <c r="I32" s="67"/>
      <c r="J32" s="67"/>
      <c r="K32" s="67"/>
      <c r="L32" s="67"/>
      <c r="M32" s="67"/>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IA32" s="21">
        <v>5.01</v>
      </c>
      <c r="IB32" s="21" t="s">
        <v>94</v>
      </c>
      <c r="IE32" s="22"/>
      <c r="IF32" s="22"/>
      <c r="IG32" s="22"/>
      <c r="IH32" s="22"/>
      <c r="II32" s="22"/>
    </row>
    <row r="33" spans="1:243" s="21" customFormat="1" ht="33" customHeight="1">
      <c r="A33" s="55">
        <v>5.02</v>
      </c>
      <c r="B33" s="78" t="s">
        <v>95</v>
      </c>
      <c r="C33" s="56"/>
      <c r="D33" s="79">
        <v>1.8</v>
      </c>
      <c r="E33" s="80" t="s">
        <v>43</v>
      </c>
      <c r="F33" s="66">
        <v>1654.27</v>
      </c>
      <c r="G33" s="41"/>
      <c r="H33" s="35"/>
      <c r="I33" s="36" t="s">
        <v>33</v>
      </c>
      <c r="J33" s="37">
        <f>IF(I33="Less(-)",-1,1)</f>
        <v>1</v>
      </c>
      <c r="K33" s="35" t="s">
        <v>34</v>
      </c>
      <c r="L33" s="35" t="s">
        <v>4</v>
      </c>
      <c r="M33" s="38"/>
      <c r="N33" s="46"/>
      <c r="O33" s="46"/>
      <c r="P33" s="47"/>
      <c r="Q33" s="46"/>
      <c r="R33" s="46"/>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9">
        <f>total_amount_ba($B$2,$D$2,D33,F33,J33,K33,M33)</f>
        <v>2977.69</v>
      </c>
      <c r="BB33" s="48">
        <f>BA33+SUM(N33:AZ33)</f>
        <v>2977.69</v>
      </c>
      <c r="BC33" s="50" t="str">
        <f>SpellNumber(L33,BB33)</f>
        <v>INR  Two Thousand Nine Hundred &amp; Seventy Seven  and Paise Sixty Nine Only</v>
      </c>
      <c r="IA33" s="21">
        <v>5.02</v>
      </c>
      <c r="IB33" s="21" t="s">
        <v>95</v>
      </c>
      <c r="ID33" s="21">
        <v>1.8</v>
      </c>
      <c r="IE33" s="22" t="s">
        <v>43</v>
      </c>
      <c r="IF33" s="22"/>
      <c r="IG33" s="22"/>
      <c r="IH33" s="22"/>
      <c r="II33" s="22"/>
    </row>
    <row r="34" spans="1:243" s="21" customFormat="1" ht="94.5">
      <c r="A34" s="55">
        <v>5.03</v>
      </c>
      <c r="B34" s="78" t="s">
        <v>96</v>
      </c>
      <c r="C34" s="56"/>
      <c r="D34" s="67"/>
      <c r="E34" s="67"/>
      <c r="F34" s="67"/>
      <c r="G34" s="67"/>
      <c r="H34" s="67"/>
      <c r="I34" s="67"/>
      <c r="J34" s="67"/>
      <c r="K34" s="67"/>
      <c r="L34" s="67"/>
      <c r="M34" s="67"/>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IA34" s="21">
        <v>5.03</v>
      </c>
      <c r="IB34" s="21" t="s">
        <v>96</v>
      </c>
      <c r="IE34" s="22"/>
      <c r="IF34" s="22"/>
      <c r="IG34" s="22"/>
      <c r="IH34" s="22"/>
      <c r="II34" s="22"/>
    </row>
    <row r="35" spans="1:243" s="21" customFormat="1" ht="15.75" customHeight="1">
      <c r="A35" s="55">
        <v>5.04</v>
      </c>
      <c r="B35" s="78" t="s">
        <v>97</v>
      </c>
      <c r="C35" s="56"/>
      <c r="D35" s="79">
        <v>24</v>
      </c>
      <c r="E35" s="80" t="s">
        <v>59</v>
      </c>
      <c r="F35" s="66">
        <v>50.99</v>
      </c>
      <c r="G35" s="41"/>
      <c r="H35" s="35"/>
      <c r="I35" s="36" t="s">
        <v>33</v>
      </c>
      <c r="J35" s="37">
        <f>IF(I35="Less(-)",-1,1)</f>
        <v>1</v>
      </c>
      <c r="K35" s="35" t="s">
        <v>34</v>
      </c>
      <c r="L35" s="35" t="s">
        <v>4</v>
      </c>
      <c r="M35" s="38"/>
      <c r="N35" s="46"/>
      <c r="O35" s="46"/>
      <c r="P35" s="47"/>
      <c r="Q35" s="46"/>
      <c r="R35" s="46"/>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9">
        <f>total_amount_ba($B$2,$D$2,D35,F35,J35,K35,M35)</f>
        <v>1223.76</v>
      </c>
      <c r="BB35" s="48">
        <f>BA35+SUM(N35:AZ35)</f>
        <v>1223.76</v>
      </c>
      <c r="BC35" s="50" t="str">
        <f>SpellNumber(L35,BB35)</f>
        <v>INR  One Thousand Two Hundred &amp; Twenty Three  and Paise Seventy Six Only</v>
      </c>
      <c r="IA35" s="21">
        <v>5.04</v>
      </c>
      <c r="IB35" s="21" t="s">
        <v>97</v>
      </c>
      <c r="ID35" s="21">
        <v>24</v>
      </c>
      <c r="IE35" s="22" t="s">
        <v>59</v>
      </c>
      <c r="IF35" s="22"/>
      <c r="IG35" s="22"/>
      <c r="IH35" s="22"/>
      <c r="II35" s="22"/>
    </row>
    <row r="36" spans="1:243" s="21" customFormat="1" ht="94.5">
      <c r="A36" s="55">
        <v>5.05</v>
      </c>
      <c r="B36" s="78" t="s">
        <v>98</v>
      </c>
      <c r="C36" s="56"/>
      <c r="D36" s="67"/>
      <c r="E36" s="67"/>
      <c r="F36" s="67"/>
      <c r="G36" s="67"/>
      <c r="H36" s="67"/>
      <c r="I36" s="67"/>
      <c r="J36" s="67"/>
      <c r="K36" s="67"/>
      <c r="L36" s="67"/>
      <c r="M36" s="67"/>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IA36" s="21">
        <v>5.05</v>
      </c>
      <c r="IB36" s="21" t="s">
        <v>98</v>
      </c>
      <c r="IE36" s="22"/>
      <c r="IF36" s="22"/>
      <c r="IG36" s="22"/>
      <c r="IH36" s="22"/>
      <c r="II36" s="22"/>
    </row>
    <row r="37" spans="1:243" s="21" customFormat="1" ht="28.5" customHeight="1">
      <c r="A37" s="55">
        <v>5.06</v>
      </c>
      <c r="B37" s="78" t="s">
        <v>55</v>
      </c>
      <c r="C37" s="56"/>
      <c r="D37" s="79">
        <v>12</v>
      </c>
      <c r="E37" s="80" t="s">
        <v>59</v>
      </c>
      <c r="F37" s="66">
        <v>46.34</v>
      </c>
      <c r="G37" s="41"/>
      <c r="H37" s="35"/>
      <c r="I37" s="36" t="s">
        <v>33</v>
      </c>
      <c r="J37" s="37">
        <f>IF(I37="Less(-)",-1,1)</f>
        <v>1</v>
      </c>
      <c r="K37" s="35" t="s">
        <v>34</v>
      </c>
      <c r="L37" s="35" t="s">
        <v>4</v>
      </c>
      <c r="M37" s="38"/>
      <c r="N37" s="46"/>
      <c r="O37" s="46"/>
      <c r="P37" s="47"/>
      <c r="Q37" s="46"/>
      <c r="R37" s="46"/>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9">
        <f>total_amount_ba($B$2,$D$2,D37,F37,J37,K37,M37)</f>
        <v>556.08</v>
      </c>
      <c r="BB37" s="48">
        <f>BA37+SUM(N37:AZ37)</f>
        <v>556.08</v>
      </c>
      <c r="BC37" s="50" t="str">
        <f>SpellNumber(L37,BB37)</f>
        <v>INR  Five Hundred &amp; Fifty Six  and Paise Eight Only</v>
      </c>
      <c r="IA37" s="21">
        <v>5.06</v>
      </c>
      <c r="IB37" s="21" t="s">
        <v>55</v>
      </c>
      <c r="ID37" s="21">
        <v>12</v>
      </c>
      <c r="IE37" s="22" t="s">
        <v>59</v>
      </c>
      <c r="IF37" s="22"/>
      <c r="IG37" s="22"/>
      <c r="IH37" s="22"/>
      <c r="II37" s="22"/>
    </row>
    <row r="38" spans="1:243" s="21" customFormat="1" ht="189" customHeight="1">
      <c r="A38" s="55">
        <v>5.07</v>
      </c>
      <c r="B38" s="78" t="s">
        <v>99</v>
      </c>
      <c r="C38" s="56"/>
      <c r="D38" s="67"/>
      <c r="E38" s="67"/>
      <c r="F38" s="67"/>
      <c r="G38" s="67"/>
      <c r="H38" s="67"/>
      <c r="I38" s="67"/>
      <c r="J38" s="67"/>
      <c r="K38" s="67"/>
      <c r="L38" s="67"/>
      <c r="M38" s="67"/>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IA38" s="21">
        <v>5.07</v>
      </c>
      <c r="IB38" s="21" t="s">
        <v>99</v>
      </c>
      <c r="IE38" s="22"/>
      <c r="IF38" s="22"/>
      <c r="IG38" s="22"/>
      <c r="IH38" s="22"/>
      <c r="II38" s="22"/>
    </row>
    <row r="39" spans="1:243" s="21" customFormat="1" ht="31.5">
      <c r="A39" s="55">
        <v>5.08</v>
      </c>
      <c r="B39" s="78" t="s">
        <v>100</v>
      </c>
      <c r="C39" s="56"/>
      <c r="D39" s="79">
        <v>2</v>
      </c>
      <c r="E39" s="80" t="s">
        <v>60</v>
      </c>
      <c r="F39" s="66">
        <v>194.34</v>
      </c>
      <c r="G39" s="41"/>
      <c r="H39" s="35"/>
      <c r="I39" s="36" t="s">
        <v>33</v>
      </c>
      <c r="J39" s="37">
        <f>IF(I39="Less(-)",-1,1)</f>
        <v>1</v>
      </c>
      <c r="K39" s="35" t="s">
        <v>34</v>
      </c>
      <c r="L39" s="35" t="s">
        <v>4</v>
      </c>
      <c r="M39" s="38"/>
      <c r="N39" s="46"/>
      <c r="O39" s="46"/>
      <c r="P39" s="47"/>
      <c r="Q39" s="46"/>
      <c r="R39" s="46"/>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9">
        <f>total_amount_ba($B$2,$D$2,D39,F39,J39,K39,M39)</f>
        <v>388.68</v>
      </c>
      <c r="BB39" s="48">
        <f>BA39+SUM(N39:AZ39)</f>
        <v>388.68</v>
      </c>
      <c r="BC39" s="50" t="str">
        <f>SpellNumber(L39,BB39)</f>
        <v>INR  Three Hundred &amp; Eighty Eight  and Paise Sixty Eight Only</v>
      </c>
      <c r="IA39" s="21">
        <v>5.08</v>
      </c>
      <c r="IB39" s="21" t="s">
        <v>100</v>
      </c>
      <c r="ID39" s="21">
        <v>2</v>
      </c>
      <c r="IE39" s="22" t="s">
        <v>60</v>
      </c>
      <c r="IF39" s="22"/>
      <c r="IG39" s="22"/>
      <c r="IH39" s="22"/>
      <c r="II39" s="22"/>
    </row>
    <row r="40" spans="1:243" s="21" customFormat="1" ht="31.5">
      <c r="A40" s="57">
        <v>5.09</v>
      </c>
      <c r="B40" s="78" t="s">
        <v>101</v>
      </c>
      <c r="C40" s="56"/>
      <c r="D40" s="67"/>
      <c r="E40" s="67"/>
      <c r="F40" s="67"/>
      <c r="G40" s="67"/>
      <c r="H40" s="67"/>
      <c r="I40" s="67"/>
      <c r="J40" s="67"/>
      <c r="K40" s="67"/>
      <c r="L40" s="67"/>
      <c r="M40" s="67"/>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IA40" s="21">
        <v>5.09</v>
      </c>
      <c r="IB40" s="21" t="s">
        <v>101</v>
      </c>
      <c r="IE40" s="22"/>
      <c r="IF40" s="22"/>
      <c r="IG40" s="22"/>
      <c r="IH40" s="22"/>
      <c r="II40" s="22"/>
    </row>
    <row r="41" spans="1:243" s="21" customFormat="1" ht="409.5">
      <c r="A41" s="57">
        <v>5.1</v>
      </c>
      <c r="B41" s="78" t="s">
        <v>102</v>
      </c>
      <c r="C41" s="56"/>
      <c r="D41" s="79">
        <v>23</v>
      </c>
      <c r="E41" s="80" t="s">
        <v>43</v>
      </c>
      <c r="F41" s="66">
        <v>1543.8</v>
      </c>
      <c r="G41" s="41"/>
      <c r="H41" s="35"/>
      <c r="I41" s="36" t="s">
        <v>33</v>
      </c>
      <c r="J41" s="37">
        <f>IF(I41="Less(-)",-1,1)</f>
        <v>1</v>
      </c>
      <c r="K41" s="35" t="s">
        <v>34</v>
      </c>
      <c r="L41" s="35" t="s">
        <v>4</v>
      </c>
      <c r="M41" s="38"/>
      <c r="N41" s="46"/>
      <c r="O41" s="46"/>
      <c r="P41" s="47"/>
      <c r="Q41" s="46"/>
      <c r="R41" s="46"/>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9">
        <f>total_amount_ba($B$2,$D$2,D41,F41,J41,K41,M41)</f>
        <v>35507.4</v>
      </c>
      <c r="BB41" s="48">
        <f>BA41+SUM(N41:AZ41)</f>
        <v>35507.4</v>
      </c>
      <c r="BC41" s="50" t="str">
        <f>SpellNumber(L41,BB41)</f>
        <v>INR  Thirty Five Thousand Five Hundred &amp; Seven  and Paise Forty Only</v>
      </c>
      <c r="IA41" s="21">
        <v>5.1</v>
      </c>
      <c r="IB41" s="21" t="s">
        <v>102</v>
      </c>
      <c r="ID41" s="21">
        <v>23</v>
      </c>
      <c r="IE41" s="22" t="s">
        <v>43</v>
      </c>
      <c r="IF41" s="22"/>
      <c r="IG41" s="22"/>
      <c r="IH41" s="22"/>
      <c r="II41" s="22"/>
    </row>
    <row r="42" spans="1:243" s="21" customFormat="1" ht="78" customHeight="1">
      <c r="A42" s="55">
        <v>5.11</v>
      </c>
      <c r="B42" s="78" t="s">
        <v>103</v>
      </c>
      <c r="C42" s="56"/>
      <c r="D42" s="67"/>
      <c r="E42" s="67"/>
      <c r="F42" s="67"/>
      <c r="G42" s="67"/>
      <c r="H42" s="67"/>
      <c r="I42" s="67"/>
      <c r="J42" s="67"/>
      <c r="K42" s="67"/>
      <c r="L42" s="67"/>
      <c r="M42" s="67"/>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IA42" s="21">
        <v>5.11</v>
      </c>
      <c r="IB42" s="21" t="s">
        <v>103</v>
      </c>
      <c r="IE42" s="22"/>
      <c r="IF42" s="22"/>
      <c r="IG42" s="22"/>
      <c r="IH42" s="22"/>
      <c r="II42" s="22"/>
    </row>
    <row r="43" spans="1:243" s="21" customFormat="1" ht="15.75" customHeight="1">
      <c r="A43" s="55">
        <v>5.12</v>
      </c>
      <c r="B43" s="78" t="s">
        <v>104</v>
      </c>
      <c r="C43" s="56"/>
      <c r="D43" s="79">
        <v>2</v>
      </c>
      <c r="E43" s="80" t="s">
        <v>43</v>
      </c>
      <c r="F43" s="66">
        <v>878.12</v>
      </c>
      <c r="G43" s="41"/>
      <c r="H43" s="35"/>
      <c r="I43" s="36" t="s">
        <v>33</v>
      </c>
      <c r="J43" s="37">
        <f>IF(I43="Less(-)",-1,1)</f>
        <v>1</v>
      </c>
      <c r="K43" s="35" t="s">
        <v>34</v>
      </c>
      <c r="L43" s="35" t="s">
        <v>4</v>
      </c>
      <c r="M43" s="38"/>
      <c r="N43" s="46"/>
      <c r="O43" s="46"/>
      <c r="P43" s="47"/>
      <c r="Q43" s="46"/>
      <c r="R43" s="46"/>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9">
        <f>total_amount_ba($B$2,$D$2,D43,F43,J43,K43,M43)</f>
        <v>1756.24</v>
      </c>
      <c r="BB43" s="48">
        <f>BA43+SUM(N43:AZ43)</f>
        <v>1756.24</v>
      </c>
      <c r="BC43" s="50" t="str">
        <f>SpellNumber(L43,BB43)</f>
        <v>INR  One Thousand Seven Hundred &amp; Fifty Six  and Paise Twenty Four Only</v>
      </c>
      <c r="IA43" s="21">
        <v>5.12</v>
      </c>
      <c r="IB43" s="21" t="s">
        <v>104</v>
      </c>
      <c r="ID43" s="21">
        <v>2</v>
      </c>
      <c r="IE43" s="22" t="s">
        <v>43</v>
      </c>
      <c r="IF43" s="22"/>
      <c r="IG43" s="22"/>
      <c r="IH43" s="22"/>
      <c r="II43" s="22"/>
    </row>
    <row r="44" spans="1:243" s="21" customFormat="1" ht="15.75" customHeight="1">
      <c r="A44" s="55">
        <v>6</v>
      </c>
      <c r="B44" s="78" t="s">
        <v>105</v>
      </c>
      <c r="C44" s="56"/>
      <c r="D44" s="67"/>
      <c r="E44" s="67"/>
      <c r="F44" s="67"/>
      <c r="G44" s="67"/>
      <c r="H44" s="67"/>
      <c r="I44" s="67"/>
      <c r="J44" s="67"/>
      <c r="K44" s="67"/>
      <c r="L44" s="67"/>
      <c r="M44" s="67"/>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IA44" s="21">
        <v>6</v>
      </c>
      <c r="IB44" s="21" t="s">
        <v>105</v>
      </c>
      <c r="IE44" s="22"/>
      <c r="IF44" s="22"/>
      <c r="IG44" s="22"/>
      <c r="IH44" s="22"/>
      <c r="II44" s="22"/>
    </row>
    <row r="45" spans="1:243" s="21" customFormat="1" ht="94.5">
      <c r="A45" s="57">
        <v>6.01</v>
      </c>
      <c r="B45" s="78" t="s">
        <v>106</v>
      </c>
      <c r="C45" s="56"/>
      <c r="D45" s="79">
        <v>210</v>
      </c>
      <c r="E45" s="80" t="s">
        <v>53</v>
      </c>
      <c r="F45" s="66">
        <v>89.22</v>
      </c>
      <c r="G45" s="41"/>
      <c r="H45" s="35"/>
      <c r="I45" s="36" t="s">
        <v>33</v>
      </c>
      <c r="J45" s="37">
        <f>IF(I45="Less(-)",-1,1)</f>
        <v>1</v>
      </c>
      <c r="K45" s="35" t="s">
        <v>34</v>
      </c>
      <c r="L45" s="35" t="s">
        <v>4</v>
      </c>
      <c r="M45" s="38"/>
      <c r="N45" s="46"/>
      <c r="O45" s="46"/>
      <c r="P45" s="47"/>
      <c r="Q45" s="46"/>
      <c r="R45" s="46"/>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9">
        <f>total_amount_ba($B$2,$D$2,D45,F45,J45,K45,M45)</f>
        <v>18736.2</v>
      </c>
      <c r="BB45" s="48">
        <f>BA45+SUM(N45:AZ45)</f>
        <v>18736.2</v>
      </c>
      <c r="BC45" s="50" t="str">
        <f>SpellNumber(L45,BB45)</f>
        <v>INR  Eighteen Thousand Seven Hundred &amp; Thirty Six  and Paise Twenty Only</v>
      </c>
      <c r="IA45" s="21">
        <v>6.01</v>
      </c>
      <c r="IB45" s="21" t="s">
        <v>106</v>
      </c>
      <c r="ID45" s="21">
        <v>210</v>
      </c>
      <c r="IE45" s="22" t="s">
        <v>53</v>
      </c>
      <c r="IF45" s="22"/>
      <c r="IG45" s="22"/>
      <c r="IH45" s="22"/>
      <c r="II45" s="22"/>
    </row>
    <row r="46" spans="1:243" s="21" customFormat="1" ht="252">
      <c r="A46" s="55">
        <v>6.02</v>
      </c>
      <c r="B46" s="78" t="s">
        <v>107</v>
      </c>
      <c r="C46" s="56"/>
      <c r="D46" s="67"/>
      <c r="E46" s="67"/>
      <c r="F46" s="67"/>
      <c r="G46" s="67"/>
      <c r="H46" s="67"/>
      <c r="I46" s="67"/>
      <c r="J46" s="67"/>
      <c r="K46" s="67"/>
      <c r="L46" s="67"/>
      <c r="M46" s="67"/>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IA46" s="21">
        <v>6.02</v>
      </c>
      <c r="IB46" s="21" t="s">
        <v>107</v>
      </c>
      <c r="IE46" s="22"/>
      <c r="IF46" s="22"/>
      <c r="IG46" s="22"/>
      <c r="IH46" s="22"/>
      <c r="II46" s="22"/>
    </row>
    <row r="47" spans="1:243" s="21" customFormat="1" ht="78.75">
      <c r="A47" s="55">
        <v>6.03</v>
      </c>
      <c r="B47" s="78" t="s">
        <v>108</v>
      </c>
      <c r="C47" s="56"/>
      <c r="D47" s="79">
        <v>35</v>
      </c>
      <c r="E47" s="80" t="s">
        <v>53</v>
      </c>
      <c r="F47" s="66">
        <v>145.99</v>
      </c>
      <c r="G47" s="41"/>
      <c r="H47" s="35"/>
      <c r="I47" s="36" t="s">
        <v>33</v>
      </c>
      <c r="J47" s="37">
        <f>IF(I47="Less(-)",-1,1)</f>
        <v>1</v>
      </c>
      <c r="K47" s="35" t="s">
        <v>34</v>
      </c>
      <c r="L47" s="35" t="s">
        <v>4</v>
      </c>
      <c r="M47" s="38"/>
      <c r="N47" s="46"/>
      <c r="O47" s="46"/>
      <c r="P47" s="47"/>
      <c r="Q47" s="46"/>
      <c r="R47" s="46"/>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9">
        <f>total_amount_ba($B$2,$D$2,D47,F47,J47,K47,M47)</f>
        <v>5109.65</v>
      </c>
      <c r="BB47" s="48">
        <f>BA47+SUM(N47:AZ47)</f>
        <v>5109.65</v>
      </c>
      <c r="BC47" s="50" t="str">
        <f>SpellNumber(L47,BB47)</f>
        <v>INR  Five Thousand One Hundred &amp; Nine  and Paise Sixty Five Only</v>
      </c>
      <c r="IA47" s="21">
        <v>6.03</v>
      </c>
      <c r="IB47" s="21" t="s">
        <v>108</v>
      </c>
      <c r="ID47" s="21">
        <v>35</v>
      </c>
      <c r="IE47" s="22" t="s">
        <v>53</v>
      </c>
      <c r="IF47" s="22"/>
      <c r="IG47" s="22"/>
      <c r="IH47" s="22"/>
      <c r="II47" s="22"/>
    </row>
    <row r="48" spans="1:243" s="21" customFormat="1" ht="15.75" customHeight="1">
      <c r="A48" s="55">
        <v>7</v>
      </c>
      <c r="B48" s="78" t="s">
        <v>109</v>
      </c>
      <c r="C48" s="56"/>
      <c r="D48" s="67"/>
      <c r="E48" s="67"/>
      <c r="F48" s="67"/>
      <c r="G48" s="67"/>
      <c r="H48" s="67"/>
      <c r="I48" s="67"/>
      <c r="J48" s="67"/>
      <c r="K48" s="67"/>
      <c r="L48" s="67"/>
      <c r="M48" s="67"/>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IA48" s="21">
        <v>7</v>
      </c>
      <c r="IB48" s="21" t="s">
        <v>109</v>
      </c>
      <c r="IE48" s="22"/>
      <c r="IF48" s="22"/>
      <c r="IG48" s="22"/>
      <c r="IH48" s="22"/>
      <c r="II48" s="22"/>
    </row>
    <row r="49" spans="1:243" s="21" customFormat="1" ht="126">
      <c r="A49" s="55">
        <v>7.01</v>
      </c>
      <c r="B49" s="78" t="s">
        <v>110</v>
      </c>
      <c r="C49" s="56"/>
      <c r="D49" s="67"/>
      <c r="E49" s="67"/>
      <c r="F49" s="67"/>
      <c r="G49" s="67"/>
      <c r="H49" s="67"/>
      <c r="I49" s="67"/>
      <c r="J49" s="67"/>
      <c r="K49" s="67"/>
      <c r="L49" s="67"/>
      <c r="M49" s="67"/>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IA49" s="21">
        <v>7.01</v>
      </c>
      <c r="IB49" s="21" t="s">
        <v>110</v>
      </c>
      <c r="IE49" s="22"/>
      <c r="IF49" s="22"/>
      <c r="IG49" s="22"/>
      <c r="IH49" s="22"/>
      <c r="II49" s="22"/>
    </row>
    <row r="50" spans="1:243" s="21" customFormat="1" ht="42.75">
      <c r="A50" s="55">
        <v>7.02</v>
      </c>
      <c r="B50" s="78" t="s">
        <v>111</v>
      </c>
      <c r="C50" s="56"/>
      <c r="D50" s="79">
        <v>8</v>
      </c>
      <c r="E50" s="80" t="s">
        <v>43</v>
      </c>
      <c r="F50" s="66">
        <v>1343.14</v>
      </c>
      <c r="G50" s="41"/>
      <c r="H50" s="35"/>
      <c r="I50" s="36" t="s">
        <v>33</v>
      </c>
      <c r="J50" s="37">
        <f>IF(I50="Less(-)",-1,1)</f>
        <v>1</v>
      </c>
      <c r="K50" s="35" t="s">
        <v>34</v>
      </c>
      <c r="L50" s="35" t="s">
        <v>4</v>
      </c>
      <c r="M50" s="38"/>
      <c r="N50" s="46"/>
      <c r="O50" s="46"/>
      <c r="P50" s="47"/>
      <c r="Q50" s="46"/>
      <c r="R50" s="46"/>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9">
        <f>total_amount_ba($B$2,$D$2,D50,F50,J50,K50,M50)</f>
        <v>10745.12</v>
      </c>
      <c r="BB50" s="48">
        <f>BA50+SUM(N50:AZ50)</f>
        <v>10745.12</v>
      </c>
      <c r="BC50" s="50" t="str">
        <f>SpellNumber(L50,BB50)</f>
        <v>INR  Ten Thousand Seven Hundred &amp; Forty Five  and Paise Twelve Only</v>
      </c>
      <c r="IA50" s="21">
        <v>7.02</v>
      </c>
      <c r="IB50" s="21" t="s">
        <v>111</v>
      </c>
      <c r="ID50" s="21">
        <v>8</v>
      </c>
      <c r="IE50" s="22" t="s">
        <v>43</v>
      </c>
      <c r="IF50" s="22"/>
      <c r="IG50" s="22"/>
      <c r="IH50" s="22"/>
      <c r="II50" s="22"/>
    </row>
    <row r="51" spans="1:243" s="21" customFormat="1" ht="93" customHeight="1">
      <c r="A51" s="55">
        <v>7.03</v>
      </c>
      <c r="B51" s="78" t="s">
        <v>112</v>
      </c>
      <c r="C51" s="56"/>
      <c r="D51" s="79">
        <v>2</v>
      </c>
      <c r="E51" s="80" t="s">
        <v>43</v>
      </c>
      <c r="F51" s="66">
        <v>1587.07</v>
      </c>
      <c r="G51" s="41"/>
      <c r="H51" s="35"/>
      <c r="I51" s="36" t="s">
        <v>33</v>
      </c>
      <c r="J51" s="37">
        <f>IF(I51="Less(-)",-1,1)</f>
        <v>1</v>
      </c>
      <c r="K51" s="35" t="s">
        <v>34</v>
      </c>
      <c r="L51" s="35" t="s">
        <v>4</v>
      </c>
      <c r="M51" s="38"/>
      <c r="N51" s="46"/>
      <c r="O51" s="46"/>
      <c r="P51" s="47"/>
      <c r="Q51" s="46"/>
      <c r="R51" s="46"/>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9">
        <f>total_amount_ba($B$2,$D$2,D51,F51,J51,K51,M51)</f>
        <v>3174.14</v>
      </c>
      <c r="BB51" s="48">
        <f>BA51+SUM(N51:AZ51)</f>
        <v>3174.14</v>
      </c>
      <c r="BC51" s="50" t="str">
        <f>SpellNumber(L51,BB51)</f>
        <v>INR  Three Thousand One Hundred &amp; Seventy Four  and Paise Fourteen Only</v>
      </c>
      <c r="IA51" s="21">
        <v>7.03</v>
      </c>
      <c r="IB51" s="21" t="s">
        <v>112</v>
      </c>
      <c r="ID51" s="21">
        <v>2</v>
      </c>
      <c r="IE51" s="22" t="s">
        <v>43</v>
      </c>
      <c r="IF51" s="22"/>
      <c r="IG51" s="22"/>
      <c r="IH51" s="22"/>
      <c r="II51" s="22"/>
    </row>
    <row r="52" spans="1:243" s="21" customFormat="1" ht="204.75">
      <c r="A52" s="55">
        <v>7.04</v>
      </c>
      <c r="B52" s="78" t="s">
        <v>113</v>
      </c>
      <c r="C52" s="56"/>
      <c r="D52" s="79">
        <v>18.5</v>
      </c>
      <c r="E52" s="80" t="s">
        <v>43</v>
      </c>
      <c r="F52" s="66">
        <v>812.71</v>
      </c>
      <c r="G52" s="41"/>
      <c r="H52" s="35"/>
      <c r="I52" s="36" t="s">
        <v>33</v>
      </c>
      <c r="J52" s="37">
        <f>IF(I52="Less(-)",-1,1)</f>
        <v>1</v>
      </c>
      <c r="K52" s="35" t="s">
        <v>34</v>
      </c>
      <c r="L52" s="35" t="s">
        <v>4</v>
      </c>
      <c r="M52" s="38"/>
      <c r="N52" s="46"/>
      <c r="O52" s="46"/>
      <c r="P52" s="47"/>
      <c r="Q52" s="46"/>
      <c r="R52" s="46"/>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9">
        <f>total_amount_ba($B$2,$D$2,D52,F52,J52,K52,M52)</f>
        <v>15035.14</v>
      </c>
      <c r="BB52" s="48">
        <f>BA52+SUM(N52:AZ52)</f>
        <v>15035.14</v>
      </c>
      <c r="BC52" s="50" t="str">
        <f>SpellNumber(L52,BB52)</f>
        <v>INR  Fifteen Thousand  &amp;Thirty Five  and Paise Fourteen Only</v>
      </c>
      <c r="IA52" s="21">
        <v>7.04</v>
      </c>
      <c r="IB52" s="21" t="s">
        <v>113</v>
      </c>
      <c r="ID52" s="21">
        <v>18.5</v>
      </c>
      <c r="IE52" s="22" t="s">
        <v>43</v>
      </c>
      <c r="IF52" s="22"/>
      <c r="IG52" s="22"/>
      <c r="IH52" s="22"/>
      <c r="II52" s="22"/>
    </row>
    <row r="53" spans="1:243" s="21" customFormat="1" ht="15.75">
      <c r="A53" s="55">
        <v>8</v>
      </c>
      <c r="B53" s="78" t="s">
        <v>114</v>
      </c>
      <c r="C53" s="56"/>
      <c r="D53" s="67"/>
      <c r="E53" s="67"/>
      <c r="F53" s="67"/>
      <c r="G53" s="67"/>
      <c r="H53" s="67"/>
      <c r="I53" s="67"/>
      <c r="J53" s="67"/>
      <c r="K53" s="67"/>
      <c r="L53" s="67"/>
      <c r="M53" s="67"/>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IA53" s="21">
        <v>8</v>
      </c>
      <c r="IB53" s="21" t="s">
        <v>114</v>
      </c>
      <c r="IE53" s="22"/>
      <c r="IF53" s="22"/>
      <c r="IG53" s="22"/>
      <c r="IH53" s="22"/>
      <c r="II53" s="22"/>
    </row>
    <row r="54" spans="1:243" s="21" customFormat="1" ht="94.5">
      <c r="A54" s="55">
        <v>8.01</v>
      </c>
      <c r="B54" s="78" t="s">
        <v>115</v>
      </c>
      <c r="C54" s="56"/>
      <c r="D54" s="67"/>
      <c r="E54" s="67"/>
      <c r="F54" s="67"/>
      <c r="G54" s="67"/>
      <c r="H54" s="67"/>
      <c r="I54" s="67"/>
      <c r="J54" s="67"/>
      <c r="K54" s="67"/>
      <c r="L54" s="67"/>
      <c r="M54" s="67"/>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IA54" s="21">
        <v>8.01</v>
      </c>
      <c r="IB54" s="21" t="s">
        <v>115</v>
      </c>
      <c r="IE54" s="22"/>
      <c r="IF54" s="22"/>
      <c r="IG54" s="22"/>
      <c r="IH54" s="22"/>
      <c r="II54" s="22"/>
    </row>
    <row r="55" spans="1:243" s="21" customFormat="1" ht="30" customHeight="1">
      <c r="A55" s="55">
        <v>8.02</v>
      </c>
      <c r="B55" s="78" t="s">
        <v>66</v>
      </c>
      <c r="C55" s="56"/>
      <c r="D55" s="79">
        <v>2</v>
      </c>
      <c r="E55" s="80" t="s">
        <v>60</v>
      </c>
      <c r="F55" s="66">
        <v>208.02</v>
      </c>
      <c r="G55" s="41"/>
      <c r="H55" s="35"/>
      <c r="I55" s="36" t="s">
        <v>33</v>
      </c>
      <c r="J55" s="37">
        <f>IF(I55="Less(-)",-1,1)</f>
        <v>1</v>
      </c>
      <c r="K55" s="35" t="s">
        <v>34</v>
      </c>
      <c r="L55" s="35" t="s">
        <v>4</v>
      </c>
      <c r="M55" s="38"/>
      <c r="N55" s="46"/>
      <c r="O55" s="46"/>
      <c r="P55" s="47"/>
      <c r="Q55" s="46"/>
      <c r="R55" s="46"/>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9">
        <f>total_amount_ba($B$2,$D$2,D55,F55,J55,K55,M55)</f>
        <v>416.04</v>
      </c>
      <c r="BB55" s="48">
        <f>BA55+SUM(N55:AZ55)</f>
        <v>416.04</v>
      </c>
      <c r="BC55" s="50" t="str">
        <f>SpellNumber(L55,BB55)</f>
        <v>INR  Four Hundred &amp; Sixteen  and Paise Four Only</v>
      </c>
      <c r="IA55" s="21">
        <v>8.02</v>
      </c>
      <c r="IB55" s="21" t="s">
        <v>66</v>
      </c>
      <c r="ID55" s="21">
        <v>2</v>
      </c>
      <c r="IE55" s="22" t="s">
        <v>60</v>
      </c>
      <c r="IF55" s="22"/>
      <c r="IG55" s="22"/>
      <c r="IH55" s="22"/>
      <c r="II55" s="22"/>
    </row>
    <row r="56" spans="1:243" s="21" customFormat="1" ht="173.25">
      <c r="A56" s="55">
        <v>8.03</v>
      </c>
      <c r="B56" s="78" t="s">
        <v>67</v>
      </c>
      <c r="C56" s="56"/>
      <c r="D56" s="79">
        <v>2</v>
      </c>
      <c r="E56" s="80" t="s">
        <v>59</v>
      </c>
      <c r="F56" s="66">
        <v>213.99</v>
      </c>
      <c r="G56" s="41"/>
      <c r="H56" s="35"/>
      <c r="I56" s="36" t="s">
        <v>33</v>
      </c>
      <c r="J56" s="37">
        <f>IF(I56="Less(-)",-1,1)</f>
        <v>1</v>
      </c>
      <c r="K56" s="35" t="s">
        <v>34</v>
      </c>
      <c r="L56" s="35" t="s">
        <v>4</v>
      </c>
      <c r="M56" s="38"/>
      <c r="N56" s="46"/>
      <c r="O56" s="46"/>
      <c r="P56" s="47"/>
      <c r="Q56" s="46"/>
      <c r="R56" s="46"/>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9">
        <f>total_amount_ba($B$2,$D$2,D56,F56,J56,K56,M56)</f>
        <v>427.98</v>
      </c>
      <c r="BB56" s="48">
        <f>BA56+SUM(N56:AZ56)</f>
        <v>427.98</v>
      </c>
      <c r="BC56" s="50" t="str">
        <f>SpellNumber(L56,BB56)</f>
        <v>INR  Four Hundred &amp; Twenty Seven  and Paise Ninety Eight Only</v>
      </c>
      <c r="IA56" s="21">
        <v>8.03</v>
      </c>
      <c r="IB56" s="21" t="s">
        <v>67</v>
      </c>
      <c r="ID56" s="21">
        <v>2</v>
      </c>
      <c r="IE56" s="22" t="s">
        <v>59</v>
      </c>
      <c r="IF56" s="22"/>
      <c r="IG56" s="22"/>
      <c r="IH56" s="22"/>
      <c r="II56" s="22"/>
    </row>
    <row r="57" spans="1:243" s="21" customFormat="1" ht="16.5" customHeight="1">
      <c r="A57" s="55">
        <v>9</v>
      </c>
      <c r="B57" s="78" t="s">
        <v>116</v>
      </c>
      <c r="C57" s="56"/>
      <c r="D57" s="67"/>
      <c r="E57" s="67"/>
      <c r="F57" s="67"/>
      <c r="G57" s="67"/>
      <c r="H57" s="67"/>
      <c r="I57" s="67"/>
      <c r="J57" s="67"/>
      <c r="K57" s="67"/>
      <c r="L57" s="67"/>
      <c r="M57" s="67"/>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IA57" s="21">
        <v>9</v>
      </c>
      <c r="IB57" s="21" t="s">
        <v>116</v>
      </c>
      <c r="IE57" s="22"/>
      <c r="IF57" s="22"/>
      <c r="IG57" s="22"/>
      <c r="IH57" s="22"/>
      <c r="II57" s="22"/>
    </row>
    <row r="58" spans="1:243" s="21" customFormat="1" ht="18" customHeight="1">
      <c r="A58" s="55">
        <v>9.01</v>
      </c>
      <c r="B58" s="78" t="s">
        <v>117</v>
      </c>
      <c r="C58" s="56"/>
      <c r="D58" s="67"/>
      <c r="E58" s="67"/>
      <c r="F58" s="67"/>
      <c r="G58" s="67"/>
      <c r="H58" s="67"/>
      <c r="I58" s="67"/>
      <c r="J58" s="67"/>
      <c r="K58" s="67"/>
      <c r="L58" s="67"/>
      <c r="M58" s="67"/>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IA58" s="21">
        <v>9.01</v>
      </c>
      <c r="IB58" s="21" t="s">
        <v>117</v>
      </c>
      <c r="IE58" s="22"/>
      <c r="IF58" s="22"/>
      <c r="IG58" s="22"/>
      <c r="IH58" s="22"/>
      <c r="II58" s="22"/>
    </row>
    <row r="59" spans="1:243" s="21" customFormat="1" ht="30.75" customHeight="1">
      <c r="A59" s="55">
        <v>9.02</v>
      </c>
      <c r="B59" s="78" t="s">
        <v>48</v>
      </c>
      <c r="C59" s="56"/>
      <c r="D59" s="79">
        <v>15</v>
      </c>
      <c r="E59" s="80" t="s">
        <v>43</v>
      </c>
      <c r="F59" s="66">
        <v>231.08</v>
      </c>
      <c r="G59" s="41"/>
      <c r="H59" s="35"/>
      <c r="I59" s="36" t="s">
        <v>33</v>
      </c>
      <c r="J59" s="37">
        <f>IF(I59="Less(-)",-1,1)</f>
        <v>1</v>
      </c>
      <c r="K59" s="35" t="s">
        <v>34</v>
      </c>
      <c r="L59" s="35" t="s">
        <v>4</v>
      </c>
      <c r="M59" s="38"/>
      <c r="N59" s="46"/>
      <c r="O59" s="46"/>
      <c r="P59" s="47"/>
      <c r="Q59" s="46"/>
      <c r="R59" s="46"/>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9">
        <f>total_amount_ba($B$2,$D$2,D59,F59,J59,K59,M59)</f>
        <v>3466.2</v>
      </c>
      <c r="BB59" s="48">
        <f>BA59+SUM(N59:AZ59)</f>
        <v>3466.2</v>
      </c>
      <c r="BC59" s="50" t="str">
        <f>SpellNumber(L59,BB59)</f>
        <v>INR  Three Thousand Four Hundred &amp; Sixty Six  and Paise Twenty Only</v>
      </c>
      <c r="IA59" s="21">
        <v>9.02</v>
      </c>
      <c r="IB59" s="21" t="s">
        <v>48</v>
      </c>
      <c r="ID59" s="21">
        <v>15</v>
      </c>
      <c r="IE59" s="22" t="s">
        <v>43</v>
      </c>
      <c r="IF59" s="22"/>
      <c r="IG59" s="22"/>
      <c r="IH59" s="22"/>
      <c r="II59" s="22"/>
    </row>
    <row r="60" spans="1:243" s="21" customFormat="1" ht="30.75" customHeight="1">
      <c r="A60" s="55">
        <v>9.03</v>
      </c>
      <c r="B60" s="78" t="s">
        <v>118</v>
      </c>
      <c r="C60" s="56"/>
      <c r="D60" s="67"/>
      <c r="E60" s="67"/>
      <c r="F60" s="67"/>
      <c r="G60" s="67"/>
      <c r="H60" s="67"/>
      <c r="I60" s="67"/>
      <c r="J60" s="67"/>
      <c r="K60" s="67"/>
      <c r="L60" s="67"/>
      <c r="M60" s="67"/>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IA60" s="21">
        <v>9.03</v>
      </c>
      <c r="IB60" s="21" t="s">
        <v>118</v>
      </c>
      <c r="IE60" s="22"/>
      <c r="IF60" s="22"/>
      <c r="IG60" s="22"/>
      <c r="IH60" s="22"/>
      <c r="II60" s="22"/>
    </row>
    <row r="61" spans="1:243" s="21" customFormat="1" ht="30.75" customHeight="1">
      <c r="A61" s="55">
        <v>9.04</v>
      </c>
      <c r="B61" s="78" t="s">
        <v>48</v>
      </c>
      <c r="C61" s="56"/>
      <c r="D61" s="79">
        <v>8</v>
      </c>
      <c r="E61" s="80" t="s">
        <v>43</v>
      </c>
      <c r="F61" s="66">
        <v>266.46</v>
      </c>
      <c r="G61" s="41"/>
      <c r="H61" s="35"/>
      <c r="I61" s="36" t="s">
        <v>33</v>
      </c>
      <c r="J61" s="37">
        <f>IF(I61="Less(-)",-1,1)</f>
        <v>1</v>
      </c>
      <c r="K61" s="35" t="s">
        <v>34</v>
      </c>
      <c r="L61" s="35" t="s">
        <v>4</v>
      </c>
      <c r="M61" s="38"/>
      <c r="N61" s="46"/>
      <c r="O61" s="46"/>
      <c r="P61" s="47"/>
      <c r="Q61" s="46"/>
      <c r="R61" s="46"/>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9">
        <f>total_amount_ba($B$2,$D$2,D61,F61,J61,K61,M61)</f>
        <v>2131.68</v>
      </c>
      <c r="BB61" s="48">
        <f>BA61+SUM(N61:AZ61)</f>
        <v>2131.68</v>
      </c>
      <c r="BC61" s="50" t="str">
        <f>SpellNumber(L61,BB61)</f>
        <v>INR  Two Thousand One Hundred &amp; Thirty One  and Paise Sixty Eight Only</v>
      </c>
      <c r="IA61" s="21">
        <v>9.04</v>
      </c>
      <c r="IB61" s="21" t="s">
        <v>48</v>
      </c>
      <c r="ID61" s="21">
        <v>8</v>
      </c>
      <c r="IE61" s="22" t="s">
        <v>43</v>
      </c>
      <c r="IF61" s="22"/>
      <c r="IG61" s="22"/>
      <c r="IH61" s="22"/>
      <c r="II61" s="22"/>
    </row>
    <row r="62" spans="1:243" s="21" customFormat="1" ht="18" customHeight="1">
      <c r="A62" s="55">
        <v>9.05</v>
      </c>
      <c r="B62" s="78" t="s">
        <v>119</v>
      </c>
      <c r="C62" s="56"/>
      <c r="D62" s="67"/>
      <c r="E62" s="67"/>
      <c r="F62" s="67"/>
      <c r="G62" s="67"/>
      <c r="H62" s="67"/>
      <c r="I62" s="67"/>
      <c r="J62" s="67"/>
      <c r="K62" s="67"/>
      <c r="L62" s="67"/>
      <c r="M62" s="67"/>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IA62" s="21">
        <v>9.05</v>
      </c>
      <c r="IB62" s="21" t="s">
        <v>119</v>
      </c>
      <c r="IE62" s="22"/>
      <c r="IF62" s="22"/>
      <c r="IG62" s="22"/>
      <c r="IH62" s="22"/>
      <c r="II62" s="22"/>
    </row>
    <row r="63" spans="1:243" s="21" customFormat="1" ht="30.75" customHeight="1">
      <c r="A63" s="55">
        <v>9.06</v>
      </c>
      <c r="B63" s="78" t="s">
        <v>48</v>
      </c>
      <c r="C63" s="56"/>
      <c r="D63" s="79">
        <v>32</v>
      </c>
      <c r="E63" s="80" t="s">
        <v>43</v>
      </c>
      <c r="F63" s="66">
        <v>315.74</v>
      </c>
      <c r="G63" s="41"/>
      <c r="H63" s="35"/>
      <c r="I63" s="36" t="s">
        <v>33</v>
      </c>
      <c r="J63" s="37">
        <f>IF(I63="Less(-)",-1,1)</f>
        <v>1</v>
      </c>
      <c r="K63" s="35" t="s">
        <v>34</v>
      </c>
      <c r="L63" s="35" t="s">
        <v>4</v>
      </c>
      <c r="M63" s="38"/>
      <c r="N63" s="46"/>
      <c r="O63" s="46"/>
      <c r="P63" s="47"/>
      <c r="Q63" s="46"/>
      <c r="R63" s="46"/>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9">
        <f>total_amount_ba($B$2,$D$2,D63,F63,J63,K63,M63)</f>
        <v>10103.68</v>
      </c>
      <c r="BB63" s="48">
        <f>BA63+SUM(N63:AZ63)</f>
        <v>10103.68</v>
      </c>
      <c r="BC63" s="50" t="str">
        <f>SpellNumber(L63,BB63)</f>
        <v>INR  Ten Thousand One Hundred &amp; Three  and Paise Sixty Eight Only</v>
      </c>
      <c r="IA63" s="21">
        <v>9.06</v>
      </c>
      <c r="IB63" s="21" t="s">
        <v>48</v>
      </c>
      <c r="ID63" s="21">
        <v>32</v>
      </c>
      <c r="IE63" s="22" t="s">
        <v>43</v>
      </c>
      <c r="IF63" s="22"/>
      <c r="IG63" s="22"/>
      <c r="IH63" s="22"/>
      <c r="II63" s="22"/>
    </row>
    <row r="64" spans="1:243" s="21" customFormat="1" ht="33" customHeight="1">
      <c r="A64" s="55">
        <v>9.07</v>
      </c>
      <c r="B64" s="78" t="s">
        <v>120</v>
      </c>
      <c r="C64" s="56"/>
      <c r="D64" s="67"/>
      <c r="E64" s="67"/>
      <c r="F64" s="67"/>
      <c r="G64" s="67"/>
      <c r="H64" s="67"/>
      <c r="I64" s="67"/>
      <c r="J64" s="67"/>
      <c r="K64" s="67"/>
      <c r="L64" s="67"/>
      <c r="M64" s="67"/>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IA64" s="21">
        <v>9.07</v>
      </c>
      <c r="IB64" s="21" t="s">
        <v>120</v>
      </c>
      <c r="IE64" s="22"/>
      <c r="IF64" s="22"/>
      <c r="IG64" s="22"/>
      <c r="IH64" s="22"/>
      <c r="II64" s="22"/>
    </row>
    <row r="65" spans="1:243" s="21" customFormat="1" ht="31.5" customHeight="1">
      <c r="A65" s="55">
        <v>9.08</v>
      </c>
      <c r="B65" s="78" t="s">
        <v>47</v>
      </c>
      <c r="C65" s="56"/>
      <c r="D65" s="79">
        <v>100</v>
      </c>
      <c r="E65" s="80" t="s">
        <v>43</v>
      </c>
      <c r="F65" s="66">
        <v>76.41</v>
      </c>
      <c r="G65" s="41"/>
      <c r="H65" s="35"/>
      <c r="I65" s="36" t="s">
        <v>33</v>
      </c>
      <c r="J65" s="37">
        <f>IF(I65="Less(-)",-1,1)</f>
        <v>1</v>
      </c>
      <c r="K65" s="35" t="s">
        <v>34</v>
      </c>
      <c r="L65" s="35" t="s">
        <v>4</v>
      </c>
      <c r="M65" s="38"/>
      <c r="N65" s="46"/>
      <c r="O65" s="46"/>
      <c r="P65" s="47"/>
      <c r="Q65" s="46"/>
      <c r="R65" s="46"/>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9">
        <f>total_amount_ba($B$2,$D$2,D65,F65,J65,K65,M65)</f>
        <v>7641</v>
      </c>
      <c r="BB65" s="48">
        <f>BA65+SUM(N65:AZ65)</f>
        <v>7641</v>
      </c>
      <c r="BC65" s="50" t="str">
        <f>SpellNumber(L65,BB65)</f>
        <v>INR  Seven Thousand Six Hundred &amp; Forty One  Only</v>
      </c>
      <c r="IA65" s="21">
        <v>9.08</v>
      </c>
      <c r="IB65" s="65" t="s">
        <v>47</v>
      </c>
      <c r="ID65" s="21">
        <v>100</v>
      </c>
      <c r="IE65" s="22" t="s">
        <v>43</v>
      </c>
      <c r="IF65" s="22"/>
      <c r="IG65" s="22"/>
      <c r="IH65" s="22"/>
      <c r="II65" s="22"/>
    </row>
    <row r="66" spans="1:243" s="21" customFormat="1" ht="47.25" customHeight="1">
      <c r="A66" s="55">
        <v>9.09</v>
      </c>
      <c r="B66" s="78" t="s">
        <v>121</v>
      </c>
      <c r="C66" s="56"/>
      <c r="D66" s="67"/>
      <c r="E66" s="67"/>
      <c r="F66" s="67"/>
      <c r="G66" s="67"/>
      <c r="H66" s="67"/>
      <c r="I66" s="67"/>
      <c r="J66" s="67"/>
      <c r="K66" s="67"/>
      <c r="L66" s="67"/>
      <c r="M66" s="67"/>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IA66" s="21">
        <v>9.09</v>
      </c>
      <c r="IB66" s="65" t="s">
        <v>121</v>
      </c>
      <c r="IE66" s="22"/>
      <c r="IF66" s="22"/>
      <c r="IG66" s="22"/>
      <c r="IH66" s="22"/>
      <c r="II66" s="22"/>
    </row>
    <row r="67" spans="1:243" s="21" customFormat="1" ht="49.5" customHeight="1">
      <c r="A67" s="57">
        <v>9.1</v>
      </c>
      <c r="B67" s="78" t="s">
        <v>68</v>
      </c>
      <c r="C67" s="56"/>
      <c r="D67" s="79">
        <v>106</v>
      </c>
      <c r="E67" s="80" t="s">
        <v>43</v>
      </c>
      <c r="F67" s="66">
        <v>141.3</v>
      </c>
      <c r="G67" s="41"/>
      <c r="H67" s="35"/>
      <c r="I67" s="36" t="s">
        <v>33</v>
      </c>
      <c r="J67" s="37">
        <f aca="true" t="shared" si="0" ref="J67:J130">IF(I67="Less(-)",-1,1)</f>
        <v>1</v>
      </c>
      <c r="K67" s="35" t="s">
        <v>34</v>
      </c>
      <c r="L67" s="35" t="s">
        <v>4</v>
      </c>
      <c r="M67" s="38"/>
      <c r="N67" s="46"/>
      <c r="O67" s="46"/>
      <c r="P67" s="47"/>
      <c r="Q67" s="46"/>
      <c r="R67" s="46"/>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9">
        <f aca="true" t="shared" si="1" ref="BA67:BA130">total_amount_ba($B$2,$D$2,D67,F67,J67,K67,M67)</f>
        <v>14977.8</v>
      </c>
      <c r="BB67" s="48">
        <f aca="true" t="shared" si="2" ref="BB67:BB130">BA67+SUM(N67:AZ67)</f>
        <v>14977.8</v>
      </c>
      <c r="BC67" s="50" t="str">
        <f aca="true" t="shared" si="3" ref="BC67:BC130">SpellNumber(L67,BB67)</f>
        <v>INR  Fourteen Thousand Nine Hundred &amp; Seventy Seven  and Paise Eighty Only</v>
      </c>
      <c r="IA67" s="21">
        <v>9.1</v>
      </c>
      <c r="IB67" s="65" t="s">
        <v>68</v>
      </c>
      <c r="ID67" s="21">
        <v>106</v>
      </c>
      <c r="IE67" s="22" t="s">
        <v>43</v>
      </c>
      <c r="IF67" s="22"/>
      <c r="IG67" s="22"/>
      <c r="IH67" s="22"/>
      <c r="II67" s="22"/>
    </row>
    <row r="68" spans="1:243" s="21" customFormat="1" ht="79.5" customHeight="1">
      <c r="A68" s="55">
        <v>9.11</v>
      </c>
      <c r="B68" s="78" t="s">
        <v>122</v>
      </c>
      <c r="C68" s="56"/>
      <c r="D68" s="79">
        <v>80</v>
      </c>
      <c r="E68" s="80" t="s">
        <v>43</v>
      </c>
      <c r="F68" s="66">
        <v>100.96</v>
      </c>
      <c r="G68" s="41"/>
      <c r="H68" s="35"/>
      <c r="I68" s="36" t="s">
        <v>33</v>
      </c>
      <c r="J68" s="37">
        <f t="shared" si="0"/>
        <v>1</v>
      </c>
      <c r="K68" s="35" t="s">
        <v>34</v>
      </c>
      <c r="L68" s="35" t="s">
        <v>4</v>
      </c>
      <c r="M68" s="38"/>
      <c r="N68" s="46"/>
      <c r="O68" s="46"/>
      <c r="P68" s="47"/>
      <c r="Q68" s="46"/>
      <c r="R68" s="46"/>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9">
        <f t="shared" si="1"/>
        <v>8076.8</v>
      </c>
      <c r="BB68" s="48">
        <f t="shared" si="2"/>
        <v>8076.8</v>
      </c>
      <c r="BC68" s="50" t="str">
        <f t="shared" si="3"/>
        <v>INR  Eight Thousand  &amp;Seventy Six  and Paise Eighty Only</v>
      </c>
      <c r="IA68" s="21">
        <v>9.11</v>
      </c>
      <c r="IB68" s="65" t="s">
        <v>122</v>
      </c>
      <c r="ID68" s="21">
        <v>80</v>
      </c>
      <c r="IE68" s="22" t="s">
        <v>43</v>
      </c>
      <c r="IF68" s="22"/>
      <c r="IG68" s="22"/>
      <c r="IH68" s="22"/>
      <c r="II68" s="22"/>
    </row>
    <row r="69" spans="1:243" s="21" customFormat="1" ht="63.75" customHeight="1">
      <c r="A69" s="55">
        <v>9.12</v>
      </c>
      <c r="B69" s="78" t="s">
        <v>123</v>
      </c>
      <c r="C69" s="56"/>
      <c r="D69" s="67"/>
      <c r="E69" s="67"/>
      <c r="F69" s="67"/>
      <c r="G69" s="67"/>
      <c r="H69" s="67"/>
      <c r="I69" s="67"/>
      <c r="J69" s="67"/>
      <c r="K69" s="67"/>
      <c r="L69" s="67"/>
      <c r="M69" s="67"/>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IA69" s="21">
        <v>9.12</v>
      </c>
      <c r="IB69" s="65" t="s">
        <v>123</v>
      </c>
      <c r="IE69" s="22"/>
      <c r="IF69" s="22"/>
      <c r="IG69" s="22"/>
      <c r="IH69" s="22"/>
      <c r="II69" s="22"/>
    </row>
    <row r="70" spans="1:243" s="21" customFormat="1" ht="29.25" customHeight="1">
      <c r="A70" s="55">
        <v>9.13</v>
      </c>
      <c r="B70" s="78" t="s">
        <v>124</v>
      </c>
      <c r="C70" s="56"/>
      <c r="D70" s="79">
        <v>350</v>
      </c>
      <c r="E70" s="80" t="s">
        <v>43</v>
      </c>
      <c r="F70" s="66">
        <v>47.61</v>
      </c>
      <c r="G70" s="41"/>
      <c r="H70" s="35"/>
      <c r="I70" s="36" t="s">
        <v>33</v>
      </c>
      <c r="J70" s="37">
        <f t="shared" si="0"/>
        <v>1</v>
      </c>
      <c r="K70" s="35" t="s">
        <v>34</v>
      </c>
      <c r="L70" s="35" t="s">
        <v>4</v>
      </c>
      <c r="M70" s="38"/>
      <c r="N70" s="46"/>
      <c r="O70" s="46"/>
      <c r="P70" s="47"/>
      <c r="Q70" s="46"/>
      <c r="R70" s="46"/>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9">
        <f t="shared" si="1"/>
        <v>16663.5</v>
      </c>
      <c r="BB70" s="48">
        <f t="shared" si="2"/>
        <v>16663.5</v>
      </c>
      <c r="BC70" s="50" t="str">
        <f t="shared" si="3"/>
        <v>INR  Sixteen Thousand Six Hundred &amp; Sixty Three  and Paise Fifty Only</v>
      </c>
      <c r="IA70" s="21">
        <v>9.13</v>
      </c>
      <c r="IB70" s="65" t="s">
        <v>124</v>
      </c>
      <c r="ID70" s="21">
        <v>350</v>
      </c>
      <c r="IE70" s="22" t="s">
        <v>43</v>
      </c>
      <c r="IF70" s="22"/>
      <c r="IG70" s="22"/>
      <c r="IH70" s="22"/>
      <c r="II70" s="22"/>
    </row>
    <row r="71" spans="1:243" s="21" customFormat="1" ht="79.5" customHeight="1">
      <c r="A71" s="55">
        <v>9.14</v>
      </c>
      <c r="B71" s="78" t="s">
        <v>125</v>
      </c>
      <c r="C71" s="56"/>
      <c r="D71" s="79">
        <v>80</v>
      </c>
      <c r="E71" s="80" t="s">
        <v>43</v>
      </c>
      <c r="F71" s="66">
        <v>16</v>
      </c>
      <c r="G71" s="41"/>
      <c r="H71" s="35"/>
      <c r="I71" s="36" t="s">
        <v>33</v>
      </c>
      <c r="J71" s="37">
        <f t="shared" si="0"/>
        <v>1</v>
      </c>
      <c r="K71" s="35" t="s">
        <v>34</v>
      </c>
      <c r="L71" s="35" t="s">
        <v>4</v>
      </c>
      <c r="M71" s="38"/>
      <c r="N71" s="46"/>
      <c r="O71" s="46"/>
      <c r="P71" s="47"/>
      <c r="Q71" s="46"/>
      <c r="R71" s="46"/>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9">
        <f t="shared" si="1"/>
        <v>1280</v>
      </c>
      <c r="BB71" s="48">
        <f t="shared" si="2"/>
        <v>1280</v>
      </c>
      <c r="BC71" s="50" t="str">
        <f t="shared" si="3"/>
        <v>INR  One Thousand Two Hundred &amp; Eighty  Only</v>
      </c>
      <c r="IA71" s="21">
        <v>9.14</v>
      </c>
      <c r="IB71" s="65" t="s">
        <v>125</v>
      </c>
      <c r="ID71" s="21">
        <v>80</v>
      </c>
      <c r="IE71" s="22" t="s">
        <v>43</v>
      </c>
      <c r="IF71" s="22"/>
      <c r="IG71" s="22"/>
      <c r="IH71" s="22"/>
      <c r="II71" s="22"/>
    </row>
    <row r="72" spans="1:243" s="21" customFormat="1" ht="46.5" customHeight="1">
      <c r="A72" s="55">
        <v>9.15</v>
      </c>
      <c r="B72" s="78" t="s">
        <v>126</v>
      </c>
      <c r="C72" s="56"/>
      <c r="D72" s="67"/>
      <c r="E72" s="67"/>
      <c r="F72" s="67"/>
      <c r="G72" s="67"/>
      <c r="H72" s="67"/>
      <c r="I72" s="67"/>
      <c r="J72" s="67"/>
      <c r="K72" s="67"/>
      <c r="L72" s="67"/>
      <c r="M72" s="67"/>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IA72" s="21">
        <v>9.15</v>
      </c>
      <c r="IB72" s="65" t="s">
        <v>126</v>
      </c>
      <c r="IE72" s="22"/>
      <c r="IF72" s="22"/>
      <c r="IG72" s="22"/>
      <c r="IH72" s="22"/>
      <c r="II72" s="22"/>
    </row>
    <row r="73" spans="1:243" s="21" customFormat="1" ht="30.75" customHeight="1">
      <c r="A73" s="55">
        <v>9.16</v>
      </c>
      <c r="B73" s="78" t="s">
        <v>56</v>
      </c>
      <c r="C73" s="56"/>
      <c r="D73" s="79">
        <v>50</v>
      </c>
      <c r="E73" s="80" t="s">
        <v>43</v>
      </c>
      <c r="F73" s="66">
        <v>70.1</v>
      </c>
      <c r="G73" s="41"/>
      <c r="H73" s="35"/>
      <c r="I73" s="36" t="s">
        <v>33</v>
      </c>
      <c r="J73" s="37">
        <f t="shared" si="0"/>
        <v>1</v>
      </c>
      <c r="K73" s="35" t="s">
        <v>34</v>
      </c>
      <c r="L73" s="35" t="s">
        <v>4</v>
      </c>
      <c r="M73" s="38"/>
      <c r="N73" s="46"/>
      <c r="O73" s="46"/>
      <c r="P73" s="47"/>
      <c r="Q73" s="46"/>
      <c r="R73" s="46"/>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9">
        <f t="shared" si="1"/>
        <v>3505</v>
      </c>
      <c r="BB73" s="48">
        <f t="shared" si="2"/>
        <v>3505</v>
      </c>
      <c r="BC73" s="50" t="str">
        <f t="shared" si="3"/>
        <v>INR  Three Thousand Five Hundred &amp; Five  Only</v>
      </c>
      <c r="IA73" s="21">
        <v>9.16</v>
      </c>
      <c r="IB73" s="65" t="s">
        <v>56</v>
      </c>
      <c r="ID73" s="21">
        <v>50</v>
      </c>
      <c r="IE73" s="22" t="s">
        <v>43</v>
      </c>
      <c r="IF73" s="22"/>
      <c r="IG73" s="22"/>
      <c r="IH73" s="22"/>
      <c r="II73" s="22"/>
    </row>
    <row r="74" spans="1:243" s="21" customFormat="1" ht="26.25" customHeight="1">
      <c r="A74" s="55">
        <v>10</v>
      </c>
      <c r="B74" s="78" t="s">
        <v>127</v>
      </c>
      <c r="C74" s="56"/>
      <c r="D74" s="67"/>
      <c r="E74" s="67"/>
      <c r="F74" s="67"/>
      <c r="G74" s="67"/>
      <c r="H74" s="67"/>
      <c r="I74" s="67"/>
      <c r="J74" s="67"/>
      <c r="K74" s="67"/>
      <c r="L74" s="67"/>
      <c r="M74" s="67"/>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IA74" s="21">
        <v>10</v>
      </c>
      <c r="IB74" s="65" t="s">
        <v>127</v>
      </c>
      <c r="IE74" s="22"/>
      <c r="IF74" s="22"/>
      <c r="IG74" s="22"/>
      <c r="IH74" s="22"/>
      <c r="II74" s="22"/>
    </row>
    <row r="75" spans="1:243" s="21" customFormat="1" ht="110.25" customHeight="1">
      <c r="A75" s="55">
        <v>10.01</v>
      </c>
      <c r="B75" s="78" t="s">
        <v>128</v>
      </c>
      <c r="C75" s="56"/>
      <c r="D75" s="67"/>
      <c r="E75" s="67"/>
      <c r="F75" s="67"/>
      <c r="G75" s="67"/>
      <c r="H75" s="67"/>
      <c r="I75" s="67"/>
      <c r="J75" s="67"/>
      <c r="K75" s="67"/>
      <c r="L75" s="67"/>
      <c r="M75" s="67"/>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IA75" s="21">
        <v>10.01</v>
      </c>
      <c r="IB75" s="65" t="s">
        <v>128</v>
      </c>
      <c r="IE75" s="22"/>
      <c r="IF75" s="22"/>
      <c r="IG75" s="22"/>
      <c r="IH75" s="22"/>
      <c r="II75" s="22"/>
    </row>
    <row r="76" spans="1:243" s="21" customFormat="1" ht="33" customHeight="1">
      <c r="A76" s="55">
        <v>10.02</v>
      </c>
      <c r="B76" s="78" t="s">
        <v>129</v>
      </c>
      <c r="C76" s="56"/>
      <c r="D76" s="79">
        <v>15</v>
      </c>
      <c r="E76" s="80" t="s">
        <v>43</v>
      </c>
      <c r="F76" s="66">
        <v>376.68</v>
      </c>
      <c r="G76" s="41"/>
      <c r="H76" s="35"/>
      <c r="I76" s="36" t="s">
        <v>33</v>
      </c>
      <c r="J76" s="37">
        <f t="shared" si="0"/>
        <v>1</v>
      </c>
      <c r="K76" s="35" t="s">
        <v>34</v>
      </c>
      <c r="L76" s="35" t="s">
        <v>4</v>
      </c>
      <c r="M76" s="38"/>
      <c r="N76" s="46"/>
      <c r="O76" s="46"/>
      <c r="P76" s="47"/>
      <c r="Q76" s="46"/>
      <c r="R76" s="46"/>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9">
        <f t="shared" si="1"/>
        <v>5650.2</v>
      </c>
      <c r="BB76" s="48">
        <f t="shared" si="2"/>
        <v>5650.2</v>
      </c>
      <c r="BC76" s="50" t="str">
        <f t="shared" si="3"/>
        <v>INR  Five Thousand Six Hundred &amp; Fifty  and Paise Twenty Only</v>
      </c>
      <c r="IA76" s="21">
        <v>10.02</v>
      </c>
      <c r="IB76" s="65" t="s">
        <v>129</v>
      </c>
      <c r="ID76" s="21">
        <v>15</v>
      </c>
      <c r="IE76" s="22" t="s">
        <v>43</v>
      </c>
      <c r="IF76" s="22"/>
      <c r="IG76" s="22"/>
      <c r="IH76" s="22"/>
      <c r="II76" s="22"/>
    </row>
    <row r="77" spans="1:243" s="21" customFormat="1" ht="190.5" customHeight="1">
      <c r="A77" s="55">
        <v>10.03</v>
      </c>
      <c r="B77" s="78" t="s">
        <v>130</v>
      </c>
      <c r="C77" s="56"/>
      <c r="D77" s="67"/>
      <c r="E77" s="67"/>
      <c r="F77" s="67"/>
      <c r="G77" s="67"/>
      <c r="H77" s="67"/>
      <c r="I77" s="67"/>
      <c r="J77" s="67"/>
      <c r="K77" s="67"/>
      <c r="L77" s="67"/>
      <c r="M77" s="67"/>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IA77" s="21">
        <v>10.03</v>
      </c>
      <c r="IB77" s="65" t="s">
        <v>130</v>
      </c>
      <c r="IE77" s="22"/>
      <c r="IF77" s="22"/>
      <c r="IG77" s="22"/>
      <c r="IH77" s="22"/>
      <c r="II77" s="22"/>
    </row>
    <row r="78" spans="1:243" s="21" customFormat="1" ht="26.25" customHeight="1">
      <c r="A78" s="55">
        <v>10.04</v>
      </c>
      <c r="B78" s="78" t="s">
        <v>131</v>
      </c>
      <c r="C78" s="56"/>
      <c r="D78" s="79">
        <v>8</v>
      </c>
      <c r="E78" s="80" t="s">
        <v>59</v>
      </c>
      <c r="F78" s="66">
        <v>753.09</v>
      </c>
      <c r="G78" s="41"/>
      <c r="H78" s="35"/>
      <c r="I78" s="36" t="s">
        <v>33</v>
      </c>
      <c r="J78" s="37">
        <f t="shared" si="0"/>
        <v>1</v>
      </c>
      <c r="K78" s="35" t="s">
        <v>34</v>
      </c>
      <c r="L78" s="35" t="s">
        <v>4</v>
      </c>
      <c r="M78" s="38"/>
      <c r="N78" s="46"/>
      <c r="O78" s="46"/>
      <c r="P78" s="47"/>
      <c r="Q78" s="46"/>
      <c r="R78" s="46"/>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9">
        <f t="shared" si="1"/>
        <v>6024.72</v>
      </c>
      <c r="BB78" s="48">
        <f t="shared" si="2"/>
        <v>6024.72</v>
      </c>
      <c r="BC78" s="50" t="str">
        <f t="shared" si="3"/>
        <v>INR  Six Thousand  &amp;Twenty Four  and Paise Seventy Two Only</v>
      </c>
      <c r="IA78" s="21">
        <v>10.04</v>
      </c>
      <c r="IB78" s="65" t="s">
        <v>131</v>
      </c>
      <c r="ID78" s="21">
        <v>8</v>
      </c>
      <c r="IE78" s="22" t="s">
        <v>59</v>
      </c>
      <c r="IF78" s="22"/>
      <c r="IG78" s="22"/>
      <c r="IH78" s="22"/>
      <c r="II78" s="22"/>
    </row>
    <row r="79" spans="1:243" s="21" customFormat="1" ht="296.25" customHeight="1">
      <c r="A79" s="55">
        <v>10.05</v>
      </c>
      <c r="B79" s="78" t="s">
        <v>132</v>
      </c>
      <c r="C79" s="56"/>
      <c r="D79" s="79">
        <v>10</v>
      </c>
      <c r="E79" s="80" t="s">
        <v>43</v>
      </c>
      <c r="F79" s="66">
        <v>226.17</v>
      </c>
      <c r="G79" s="41"/>
      <c r="H79" s="35"/>
      <c r="I79" s="36" t="s">
        <v>33</v>
      </c>
      <c r="J79" s="37">
        <f t="shared" si="0"/>
        <v>1</v>
      </c>
      <c r="K79" s="35" t="s">
        <v>34</v>
      </c>
      <c r="L79" s="35" t="s">
        <v>4</v>
      </c>
      <c r="M79" s="38"/>
      <c r="N79" s="46"/>
      <c r="O79" s="46"/>
      <c r="P79" s="47"/>
      <c r="Q79" s="46"/>
      <c r="R79" s="46"/>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9">
        <f t="shared" si="1"/>
        <v>2261.7</v>
      </c>
      <c r="BB79" s="48">
        <f t="shared" si="2"/>
        <v>2261.7</v>
      </c>
      <c r="BC79" s="50" t="str">
        <f t="shared" si="3"/>
        <v>INR  Two Thousand Two Hundred &amp; Sixty One  and Paise Seventy Only</v>
      </c>
      <c r="IA79" s="21">
        <v>10.05</v>
      </c>
      <c r="IB79" s="65" t="s">
        <v>132</v>
      </c>
      <c r="ID79" s="21">
        <v>10</v>
      </c>
      <c r="IE79" s="22" t="s">
        <v>43</v>
      </c>
      <c r="IF79" s="22"/>
      <c r="IG79" s="22"/>
      <c r="IH79" s="22"/>
      <c r="II79" s="22"/>
    </row>
    <row r="80" spans="1:243" s="21" customFormat="1" ht="15.75" customHeight="1">
      <c r="A80" s="55">
        <v>11</v>
      </c>
      <c r="B80" s="78" t="s">
        <v>133</v>
      </c>
      <c r="C80" s="56"/>
      <c r="D80" s="67"/>
      <c r="E80" s="67"/>
      <c r="F80" s="67"/>
      <c r="G80" s="67"/>
      <c r="H80" s="67"/>
      <c r="I80" s="67"/>
      <c r="J80" s="67"/>
      <c r="K80" s="67"/>
      <c r="L80" s="67"/>
      <c r="M80" s="67"/>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IA80" s="21">
        <v>11</v>
      </c>
      <c r="IB80" s="65" t="s">
        <v>133</v>
      </c>
      <c r="IE80" s="22"/>
      <c r="IF80" s="22"/>
      <c r="IG80" s="22"/>
      <c r="IH80" s="22"/>
      <c r="II80" s="22"/>
    </row>
    <row r="81" spans="1:243" s="21" customFormat="1" ht="66.75" customHeight="1">
      <c r="A81" s="55">
        <v>11.01</v>
      </c>
      <c r="B81" s="78" t="s">
        <v>134</v>
      </c>
      <c r="C81" s="56"/>
      <c r="D81" s="79">
        <v>4.5</v>
      </c>
      <c r="E81" s="80" t="s">
        <v>52</v>
      </c>
      <c r="F81" s="66">
        <v>532.66</v>
      </c>
      <c r="G81" s="41"/>
      <c r="H81" s="35"/>
      <c r="I81" s="36" t="s">
        <v>33</v>
      </c>
      <c r="J81" s="37">
        <f t="shared" si="0"/>
        <v>1</v>
      </c>
      <c r="K81" s="35" t="s">
        <v>34</v>
      </c>
      <c r="L81" s="35" t="s">
        <v>4</v>
      </c>
      <c r="M81" s="38"/>
      <c r="N81" s="46"/>
      <c r="O81" s="46"/>
      <c r="P81" s="47"/>
      <c r="Q81" s="46"/>
      <c r="R81" s="46"/>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9">
        <f t="shared" si="1"/>
        <v>2396.97</v>
      </c>
      <c r="BB81" s="48">
        <f t="shared" si="2"/>
        <v>2396.97</v>
      </c>
      <c r="BC81" s="50" t="str">
        <f t="shared" si="3"/>
        <v>INR  Two Thousand Three Hundred &amp; Ninety Six  and Paise Ninety Seven Only</v>
      </c>
      <c r="IA81" s="21">
        <v>11.01</v>
      </c>
      <c r="IB81" s="65" t="s">
        <v>134</v>
      </c>
      <c r="ID81" s="21">
        <v>4.5</v>
      </c>
      <c r="IE81" s="22" t="s">
        <v>52</v>
      </c>
      <c r="IF81" s="22"/>
      <c r="IG81" s="22"/>
      <c r="IH81" s="22"/>
      <c r="II81" s="22"/>
    </row>
    <row r="82" spans="1:243" s="21" customFormat="1" ht="63" customHeight="1">
      <c r="A82" s="55">
        <v>11.02</v>
      </c>
      <c r="B82" s="78" t="s">
        <v>135</v>
      </c>
      <c r="C82" s="56"/>
      <c r="D82" s="67"/>
      <c r="E82" s="67"/>
      <c r="F82" s="67"/>
      <c r="G82" s="67"/>
      <c r="H82" s="67"/>
      <c r="I82" s="67"/>
      <c r="J82" s="67"/>
      <c r="K82" s="67"/>
      <c r="L82" s="67"/>
      <c r="M82" s="67"/>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IA82" s="21">
        <v>11.02</v>
      </c>
      <c r="IB82" s="65" t="s">
        <v>135</v>
      </c>
      <c r="IE82" s="22"/>
      <c r="IF82" s="22"/>
      <c r="IG82" s="22"/>
      <c r="IH82" s="22"/>
      <c r="II82" s="22"/>
    </row>
    <row r="83" spans="1:243" s="21" customFormat="1" ht="33" customHeight="1">
      <c r="A83" s="55">
        <v>11.03</v>
      </c>
      <c r="B83" s="78" t="s">
        <v>49</v>
      </c>
      <c r="C83" s="56"/>
      <c r="D83" s="79">
        <v>1.1</v>
      </c>
      <c r="E83" s="80" t="s">
        <v>52</v>
      </c>
      <c r="F83" s="66">
        <v>1523.41</v>
      </c>
      <c r="G83" s="41"/>
      <c r="H83" s="35"/>
      <c r="I83" s="36" t="s">
        <v>33</v>
      </c>
      <c r="J83" s="37">
        <f t="shared" si="0"/>
        <v>1</v>
      </c>
      <c r="K83" s="35" t="s">
        <v>34</v>
      </c>
      <c r="L83" s="35" t="s">
        <v>4</v>
      </c>
      <c r="M83" s="38"/>
      <c r="N83" s="46"/>
      <c r="O83" s="46"/>
      <c r="P83" s="47"/>
      <c r="Q83" s="46"/>
      <c r="R83" s="46"/>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9">
        <f t="shared" si="1"/>
        <v>1675.75</v>
      </c>
      <c r="BB83" s="48">
        <f t="shared" si="2"/>
        <v>1675.75</v>
      </c>
      <c r="BC83" s="50" t="str">
        <f t="shared" si="3"/>
        <v>INR  One Thousand Six Hundred &amp; Seventy Five  and Paise Seventy Five Only</v>
      </c>
      <c r="IA83" s="21">
        <v>11.03</v>
      </c>
      <c r="IB83" s="65" t="s">
        <v>49</v>
      </c>
      <c r="ID83" s="21">
        <v>1.1</v>
      </c>
      <c r="IE83" s="22" t="s">
        <v>52</v>
      </c>
      <c r="IF83" s="22"/>
      <c r="IG83" s="22"/>
      <c r="IH83" s="22"/>
      <c r="II83" s="22"/>
    </row>
    <row r="84" spans="1:243" s="21" customFormat="1" ht="78.75" customHeight="1">
      <c r="A84" s="55">
        <v>11.04</v>
      </c>
      <c r="B84" s="78" t="s">
        <v>136</v>
      </c>
      <c r="C84" s="56"/>
      <c r="D84" s="67"/>
      <c r="E84" s="67"/>
      <c r="F84" s="67"/>
      <c r="G84" s="67"/>
      <c r="H84" s="67"/>
      <c r="I84" s="67"/>
      <c r="J84" s="67"/>
      <c r="K84" s="67"/>
      <c r="L84" s="67"/>
      <c r="M84" s="67"/>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IA84" s="21">
        <v>11.04</v>
      </c>
      <c r="IB84" s="65" t="s">
        <v>136</v>
      </c>
      <c r="IE84" s="22"/>
      <c r="IF84" s="22"/>
      <c r="IG84" s="22"/>
      <c r="IH84" s="22"/>
      <c r="II84" s="22"/>
    </row>
    <row r="85" spans="1:243" s="21" customFormat="1" ht="26.25" customHeight="1">
      <c r="A85" s="55">
        <v>11.05</v>
      </c>
      <c r="B85" s="78" t="s">
        <v>50</v>
      </c>
      <c r="C85" s="56"/>
      <c r="D85" s="79">
        <v>0.5</v>
      </c>
      <c r="E85" s="80" t="s">
        <v>52</v>
      </c>
      <c r="F85" s="66">
        <v>1288.82</v>
      </c>
      <c r="G85" s="41"/>
      <c r="H85" s="35"/>
      <c r="I85" s="36" t="s">
        <v>33</v>
      </c>
      <c r="J85" s="37">
        <f t="shared" si="0"/>
        <v>1</v>
      </c>
      <c r="K85" s="35" t="s">
        <v>34</v>
      </c>
      <c r="L85" s="35" t="s">
        <v>4</v>
      </c>
      <c r="M85" s="38"/>
      <c r="N85" s="46"/>
      <c r="O85" s="46"/>
      <c r="P85" s="47"/>
      <c r="Q85" s="46"/>
      <c r="R85" s="46"/>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9">
        <f t="shared" si="1"/>
        <v>644.41</v>
      </c>
      <c r="BB85" s="48">
        <f t="shared" si="2"/>
        <v>644.41</v>
      </c>
      <c r="BC85" s="50" t="str">
        <f t="shared" si="3"/>
        <v>INR  Six Hundred &amp; Forty Four  and Paise Forty One Only</v>
      </c>
      <c r="IA85" s="21">
        <v>11.05</v>
      </c>
      <c r="IB85" s="65" t="s">
        <v>50</v>
      </c>
      <c r="ID85" s="21">
        <v>0.5</v>
      </c>
      <c r="IE85" s="22" t="s">
        <v>52</v>
      </c>
      <c r="IF85" s="22"/>
      <c r="IG85" s="22"/>
      <c r="IH85" s="22"/>
      <c r="II85" s="22"/>
    </row>
    <row r="86" spans="1:243" s="21" customFormat="1" ht="63.75" customHeight="1">
      <c r="A86" s="55">
        <v>11.06</v>
      </c>
      <c r="B86" s="78" t="s">
        <v>137</v>
      </c>
      <c r="C86" s="56"/>
      <c r="D86" s="67"/>
      <c r="E86" s="67"/>
      <c r="F86" s="67"/>
      <c r="G86" s="67"/>
      <c r="H86" s="67"/>
      <c r="I86" s="67"/>
      <c r="J86" s="67"/>
      <c r="K86" s="67"/>
      <c r="L86" s="67"/>
      <c r="M86" s="67"/>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IA86" s="21">
        <v>11.06</v>
      </c>
      <c r="IB86" s="65" t="s">
        <v>137</v>
      </c>
      <c r="IE86" s="22"/>
      <c r="IF86" s="22"/>
      <c r="IG86" s="22"/>
      <c r="IH86" s="22"/>
      <c r="II86" s="22"/>
    </row>
    <row r="87" spans="1:243" s="21" customFormat="1" ht="26.25" customHeight="1">
      <c r="A87" s="55">
        <v>11.07</v>
      </c>
      <c r="B87" s="78" t="s">
        <v>138</v>
      </c>
      <c r="C87" s="56"/>
      <c r="D87" s="79">
        <v>8</v>
      </c>
      <c r="E87" s="80" t="s">
        <v>59</v>
      </c>
      <c r="F87" s="66">
        <v>240.68</v>
      </c>
      <c r="G87" s="41"/>
      <c r="H87" s="35"/>
      <c r="I87" s="36" t="s">
        <v>33</v>
      </c>
      <c r="J87" s="37">
        <f t="shared" si="0"/>
        <v>1</v>
      </c>
      <c r="K87" s="35" t="s">
        <v>34</v>
      </c>
      <c r="L87" s="35" t="s">
        <v>4</v>
      </c>
      <c r="M87" s="38"/>
      <c r="N87" s="46"/>
      <c r="O87" s="46"/>
      <c r="P87" s="47"/>
      <c r="Q87" s="46"/>
      <c r="R87" s="46"/>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9">
        <f t="shared" si="1"/>
        <v>1925.44</v>
      </c>
      <c r="BB87" s="48">
        <f t="shared" si="2"/>
        <v>1925.44</v>
      </c>
      <c r="BC87" s="50" t="str">
        <f t="shared" si="3"/>
        <v>INR  One Thousand Nine Hundred &amp; Twenty Five  and Paise Forty Four Only</v>
      </c>
      <c r="IA87" s="21">
        <v>11.07</v>
      </c>
      <c r="IB87" s="65" t="s">
        <v>138</v>
      </c>
      <c r="ID87" s="21">
        <v>8</v>
      </c>
      <c r="IE87" s="22" t="s">
        <v>59</v>
      </c>
      <c r="IF87" s="22"/>
      <c r="IG87" s="22"/>
      <c r="IH87" s="22"/>
      <c r="II87" s="22"/>
    </row>
    <row r="88" spans="1:243" s="21" customFormat="1" ht="51" customHeight="1">
      <c r="A88" s="55">
        <v>11.08</v>
      </c>
      <c r="B88" s="78" t="s">
        <v>139</v>
      </c>
      <c r="C88" s="56"/>
      <c r="D88" s="67"/>
      <c r="E88" s="67"/>
      <c r="F88" s="67"/>
      <c r="G88" s="67"/>
      <c r="H88" s="67"/>
      <c r="I88" s="67"/>
      <c r="J88" s="67"/>
      <c r="K88" s="67"/>
      <c r="L88" s="67"/>
      <c r="M88" s="67"/>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IA88" s="21">
        <v>11.08</v>
      </c>
      <c r="IB88" s="65" t="s">
        <v>139</v>
      </c>
      <c r="IE88" s="22"/>
      <c r="IF88" s="22"/>
      <c r="IG88" s="22"/>
      <c r="IH88" s="22"/>
      <c r="II88" s="22"/>
    </row>
    <row r="89" spans="1:243" s="21" customFormat="1" ht="26.25" customHeight="1">
      <c r="A89" s="55">
        <v>11.09</v>
      </c>
      <c r="B89" s="78" t="s">
        <v>138</v>
      </c>
      <c r="C89" s="56"/>
      <c r="D89" s="79">
        <v>14</v>
      </c>
      <c r="E89" s="80" t="s">
        <v>59</v>
      </c>
      <c r="F89" s="66">
        <v>93.42</v>
      </c>
      <c r="G89" s="41"/>
      <c r="H89" s="35"/>
      <c r="I89" s="36" t="s">
        <v>33</v>
      </c>
      <c r="J89" s="37">
        <f t="shared" si="0"/>
        <v>1</v>
      </c>
      <c r="K89" s="35" t="s">
        <v>34</v>
      </c>
      <c r="L89" s="35" t="s">
        <v>4</v>
      </c>
      <c r="M89" s="38"/>
      <c r="N89" s="46"/>
      <c r="O89" s="46"/>
      <c r="P89" s="47"/>
      <c r="Q89" s="46"/>
      <c r="R89" s="46"/>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9">
        <f t="shared" si="1"/>
        <v>1307.88</v>
      </c>
      <c r="BB89" s="48">
        <f t="shared" si="2"/>
        <v>1307.88</v>
      </c>
      <c r="BC89" s="50" t="str">
        <f t="shared" si="3"/>
        <v>INR  One Thousand Three Hundred &amp; Seven  and Paise Eighty Eight Only</v>
      </c>
      <c r="IA89" s="21">
        <v>11.09</v>
      </c>
      <c r="IB89" s="65" t="s">
        <v>138</v>
      </c>
      <c r="ID89" s="21">
        <v>14</v>
      </c>
      <c r="IE89" s="22" t="s">
        <v>59</v>
      </c>
      <c r="IF89" s="22"/>
      <c r="IG89" s="22"/>
      <c r="IH89" s="22"/>
      <c r="II89" s="22"/>
    </row>
    <row r="90" spans="1:243" s="21" customFormat="1" ht="49.5" customHeight="1">
      <c r="A90" s="57">
        <v>11.1</v>
      </c>
      <c r="B90" s="78" t="s">
        <v>140</v>
      </c>
      <c r="C90" s="56"/>
      <c r="D90" s="67"/>
      <c r="E90" s="67"/>
      <c r="F90" s="67"/>
      <c r="G90" s="67"/>
      <c r="H90" s="67"/>
      <c r="I90" s="67"/>
      <c r="J90" s="67"/>
      <c r="K90" s="67"/>
      <c r="L90" s="67"/>
      <c r="M90" s="67"/>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IA90" s="21">
        <v>11.1</v>
      </c>
      <c r="IB90" s="65" t="s">
        <v>140</v>
      </c>
      <c r="IE90" s="22"/>
      <c r="IF90" s="22"/>
      <c r="IG90" s="22"/>
      <c r="IH90" s="22"/>
      <c r="II90" s="22"/>
    </row>
    <row r="91" spans="1:243" s="21" customFormat="1" ht="26.25" customHeight="1">
      <c r="A91" s="55">
        <v>11.11</v>
      </c>
      <c r="B91" s="78" t="s">
        <v>141</v>
      </c>
      <c r="C91" s="56"/>
      <c r="D91" s="79">
        <v>33</v>
      </c>
      <c r="E91" s="80" t="s">
        <v>43</v>
      </c>
      <c r="F91" s="66">
        <v>48.09</v>
      </c>
      <c r="G91" s="41"/>
      <c r="H91" s="35"/>
      <c r="I91" s="36" t="s">
        <v>33</v>
      </c>
      <c r="J91" s="37">
        <f t="shared" si="0"/>
        <v>1</v>
      </c>
      <c r="K91" s="35" t="s">
        <v>34</v>
      </c>
      <c r="L91" s="35" t="s">
        <v>4</v>
      </c>
      <c r="M91" s="38"/>
      <c r="N91" s="46"/>
      <c r="O91" s="46"/>
      <c r="P91" s="47"/>
      <c r="Q91" s="46"/>
      <c r="R91" s="46"/>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9">
        <f t="shared" si="1"/>
        <v>1586.97</v>
      </c>
      <c r="BB91" s="48">
        <f t="shared" si="2"/>
        <v>1586.97</v>
      </c>
      <c r="BC91" s="50" t="str">
        <f t="shared" si="3"/>
        <v>INR  One Thousand Five Hundred &amp; Eighty Six  and Paise Ninety Seven Only</v>
      </c>
      <c r="IA91" s="21">
        <v>11.11</v>
      </c>
      <c r="IB91" s="65" t="s">
        <v>141</v>
      </c>
      <c r="ID91" s="21">
        <v>33</v>
      </c>
      <c r="IE91" s="22" t="s">
        <v>43</v>
      </c>
      <c r="IF91" s="22"/>
      <c r="IG91" s="22"/>
      <c r="IH91" s="22"/>
      <c r="II91" s="22"/>
    </row>
    <row r="92" spans="1:243" s="21" customFormat="1" ht="63.75" customHeight="1">
      <c r="A92" s="55">
        <v>11.12</v>
      </c>
      <c r="B92" s="78" t="s">
        <v>57</v>
      </c>
      <c r="C92" s="56"/>
      <c r="D92" s="79">
        <v>35</v>
      </c>
      <c r="E92" s="80" t="s">
        <v>43</v>
      </c>
      <c r="F92" s="66">
        <v>34.2</v>
      </c>
      <c r="G92" s="41"/>
      <c r="H92" s="35"/>
      <c r="I92" s="36" t="s">
        <v>33</v>
      </c>
      <c r="J92" s="37">
        <f t="shared" si="0"/>
        <v>1</v>
      </c>
      <c r="K92" s="35" t="s">
        <v>34</v>
      </c>
      <c r="L92" s="35" t="s">
        <v>4</v>
      </c>
      <c r="M92" s="38"/>
      <c r="N92" s="46"/>
      <c r="O92" s="46"/>
      <c r="P92" s="47"/>
      <c r="Q92" s="46"/>
      <c r="R92" s="46"/>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9">
        <f t="shared" si="1"/>
        <v>1197</v>
      </c>
      <c r="BB92" s="48">
        <f t="shared" si="2"/>
        <v>1197</v>
      </c>
      <c r="BC92" s="50" t="str">
        <f t="shared" si="3"/>
        <v>INR  One Thousand One Hundred &amp; Ninety Seven  Only</v>
      </c>
      <c r="IA92" s="21">
        <v>11.12</v>
      </c>
      <c r="IB92" s="65" t="s">
        <v>57</v>
      </c>
      <c r="ID92" s="21">
        <v>35</v>
      </c>
      <c r="IE92" s="22" t="s">
        <v>43</v>
      </c>
      <c r="IF92" s="22"/>
      <c r="IG92" s="22"/>
      <c r="IH92" s="22"/>
      <c r="II92" s="22"/>
    </row>
    <row r="93" spans="1:243" s="21" customFormat="1" ht="110.25" customHeight="1">
      <c r="A93" s="55">
        <v>11.13</v>
      </c>
      <c r="B93" s="78" t="s">
        <v>51</v>
      </c>
      <c r="C93" s="56"/>
      <c r="D93" s="79">
        <v>3</v>
      </c>
      <c r="E93" s="80" t="s">
        <v>52</v>
      </c>
      <c r="F93" s="66">
        <v>121.74</v>
      </c>
      <c r="G93" s="41"/>
      <c r="H93" s="35"/>
      <c r="I93" s="36" t="s">
        <v>33</v>
      </c>
      <c r="J93" s="37">
        <f t="shared" si="0"/>
        <v>1</v>
      </c>
      <c r="K93" s="35" t="s">
        <v>34</v>
      </c>
      <c r="L93" s="35" t="s">
        <v>4</v>
      </c>
      <c r="M93" s="38"/>
      <c r="N93" s="46"/>
      <c r="O93" s="46"/>
      <c r="P93" s="47"/>
      <c r="Q93" s="46"/>
      <c r="R93" s="46"/>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9">
        <f t="shared" si="1"/>
        <v>365.22</v>
      </c>
      <c r="BB93" s="48">
        <f t="shared" si="2"/>
        <v>365.22</v>
      </c>
      <c r="BC93" s="50" t="str">
        <f t="shared" si="3"/>
        <v>INR  Three Hundred &amp; Sixty Five  and Paise Twenty Two Only</v>
      </c>
      <c r="IA93" s="21">
        <v>11.13</v>
      </c>
      <c r="IB93" s="65" t="s">
        <v>51</v>
      </c>
      <c r="ID93" s="21">
        <v>3</v>
      </c>
      <c r="IE93" s="22" t="s">
        <v>52</v>
      </c>
      <c r="IF93" s="22"/>
      <c r="IG93" s="22"/>
      <c r="IH93" s="22"/>
      <c r="II93" s="22"/>
    </row>
    <row r="94" spans="1:243" s="21" customFormat="1" ht="18" customHeight="1">
      <c r="A94" s="55">
        <v>12</v>
      </c>
      <c r="B94" s="78" t="s">
        <v>142</v>
      </c>
      <c r="C94" s="56"/>
      <c r="D94" s="67"/>
      <c r="E94" s="67"/>
      <c r="F94" s="67"/>
      <c r="G94" s="67"/>
      <c r="H94" s="67"/>
      <c r="I94" s="67"/>
      <c r="J94" s="67"/>
      <c r="K94" s="67"/>
      <c r="L94" s="67"/>
      <c r="M94" s="67"/>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IA94" s="21">
        <v>12</v>
      </c>
      <c r="IB94" s="65" t="s">
        <v>142</v>
      </c>
      <c r="IE94" s="22"/>
      <c r="IF94" s="22"/>
      <c r="IG94" s="22"/>
      <c r="IH94" s="22"/>
      <c r="II94" s="22"/>
    </row>
    <row r="95" spans="1:243" s="21" customFormat="1" ht="124.5" customHeight="1">
      <c r="A95" s="55">
        <v>12.01</v>
      </c>
      <c r="B95" s="78" t="s">
        <v>143</v>
      </c>
      <c r="C95" s="56"/>
      <c r="D95" s="67"/>
      <c r="E95" s="67"/>
      <c r="F95" s="67"/>
      <c r="G95" s="67"/>
      <c r="H95" s="67"/>
      <c r="I95" s="67"/>
      <c r="J95" s="67"/>
      <c r="K95" s="67"/>
      <c r="L95" s="67"/>
      <c r="M95" s="67"/>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IA95" s="21">
        <v>12.01</v>
      </c>
      <c r="IB95" s="65" t="s">
        <v>143</v>
      </c>
      <c r="IE95" s="22"/>
      <c r="IF95" s="22"/>
      <c r="IG95" s="22"/>
      <c r="IH95" s="22"/>
      <c r="II95" s="22"/>
    </row>
    <row r="96" spans="1:243" s="21" customFormat="1" ht="33.75" customHeight="1">
      <c r="A96" s="55">
        <v>12.02</v>
      </c>
      <c r="B96" s="78" t="s">
        <v>144</v>
      </c>
      <c r="C96" s="56"/>
      <c r="D96" s="79">
        <v>6</v>
      </c>
      <c r="E96" s="80" t="s">
        <v>59</v>
      </c>
      <c r="F96" s="66">
        <v>4753.62</v>
      </c>
      <c r="G96" s="41"/>
      <c r="H96" s="35"/>
      <c r="I96" s="36" t="s">
        <v>33</v>
      </c>
      <c r="J96" s="37">
        <f t="shared" si="0"/>
        <v>1</v>
      </c>
      <c r="K96" s="35" t="s">
        <v>34</v>
      </c>
      <c r="L96" s="35" t="s">
        <v>4</v>
      </c>
      <c r="M96" s="38"/>
      <c r="N96" s="46"/>
      <c r="O96" s="46"/>
      <c r="P96" s="47"/>
      <c r="Q96" s="46"/>
      <c r="R96" s="46"/>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9">
        <f t="shared" si="1"/>
        <v>28521.72</v>
      </c>
      <c r="BB96" s="48">
        <f t="shared" si="2"/>
        <v>28521.72</v>
      </c>
      <c r="BC96" s="50" t="str">
        <f t="shared" si="3"/>
        <v>INR  Twenty Eight Thousand Five Hundred &amp; Twenty One  and Paise Seventy Two Only</v>
      </c>
      <c r="IA96" s="21">
        <v>12.02</v>
      </c>
      <c r="IB96" s="65" t="s">
        <v>144</v>
      </c>
      <c r="ID96" s="21">
        <v>6</v>
      </c>
      <c r="IE96" s="22" t="s">
        <v>59</v>
      </c>
      <c r="IF96" s="22"/>
      <c r="IG96" s="22"/>
      <c r="IH96" s="22"/>
      <c r="II96" s="22"/>
    </row>
    <row r="97" spans="1:243" s="21" customFormat="1" ht="126" customHeight="1">
      <c r="A97" s="55">
        <v>12.03</v>
      </c>
      <c r="B97" s="78" t="s">
        <v>145</v>
      </c>
      <c r="C97" s="56"/>
      <c r="D97" s="67"/>
      <c r="E97" s="67"/>
      <c r="F97" s="67"/>
      <c r="G97" s="67"/>
      <c r="H97" s="67"/>
      <c r="I97" s="67"/>
      <c r="J97" s="67"/>
      <c r="K97" s="67"/>
      <c r="L97" s="67"/>
      <c r="M97" s="67"/>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IA97" s="21">
        <v>12.03</v>
      </c>
      <c r="IB97" s="65" t="s">
        <v>145</v>
      </c>
      <c r="IE97" s="22"/>
      <c r="IF97" s="22"/>
      <c r="IG97" s="22"/>
      <c r="IH97" s="22"/>
      <c r="II97" s="22"/>
    </row>
    <row r="98" spans="1:243" s="21" customFormat="1" ht="35.25" customHeight="1">
      <c r="A98" s="55">
        <v>12.04</v>
      </c>
      <c r="B98" s="78" t="s">
        <v>146</v>
      </c>
      <c r="C98" s="56"/>
      <c r="D98" s="79">
        <v>6</v>
      </c>
      <c r="E98" s="80" t="s">
        <v>59</v>
      </c>
      <c r="F98" s="66">
        <v>4612.85</v>
      </c>
      <c r="G98" s="41"/>
      <c r="H98" s="35"/>
      <c r="I98" s="36" t="s">
        <v>33</v>
      </c>
      <c r="J98" s="37">
        <f t="shared" si="0"/>
        <v>1</v>
      </c>
      <c r="K98" s="35" t="s">
        <v>34</v>
      </c>
      <c r="L98" s="35" t="s">
        <v>4</v>
      </c>
      <c r="M98" s="38"/>
      <c r="N98" s="46"/>
      <c r="O98" s="46"/>
      <c r="P98" s="47"/>
      <c r="Q98" s="46"/>
      <c r="R98" s="46"/>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9">
        <f t="shared" si="1"/>
        <v>27677.1</v>
      </c>
      <c r="BB98" s="48">
        <f t="shared" si="2"/>
        <v>27677.1</v>
      </c>
      <c r="BC98" s="50" t="str">
        <f t="shared" si="3"/>
        <v>INR  Twenty Seven Thousand Six Hundred &amp; Seventy Seven  and Paise Ten Only</v>
      </c>
      <c r="IA98" s="21">
        <v>12.04</v>
      </c>
      <c r="IB98" s="65" t="s">
        <v>146</v>
      </c>
      <c r="ID98" s="21">
        <v>6</v>
      </c>
      <c r="IE98" s="22" t="s">
        <v>59</v>
      </c>
      <c r="IF98" s="22"/>
      <c r="IG98" s="22"/>
      <c r="IH98" s="22"/>
      <c r="II98" s="22"/>
    </row>
    <row r="99" spans="1:243" s="21" customFormat="1" ht="31.5" customHeight="1">
      <c r="A99" s="55">
        <v>12.05</v>
      </c>
      <c r="B99" s="78" t="s">
        <v>147</v>
      </c>
      <c r="C99" s="56"/>
      <c r="D99" s="67"/>
      <c r="E99" s="67"/>
      <c r="F99" s="67"/>
      <c r="G99" s="67"/>
      <c r="H99" s="67"/>
      <c r="I99" s="67"/>
      <c r="J99" s="67"/>
      <c r="K99" s="67"/>
      <c r="L99" s="67"/>
      <c r="M99" s="67"/>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IA99" s="21">
        <v>12.05</v>
      </c>
      <c r="IB99" s="65" t="s">
        <v>147</v>
      </c>
      <c r="IE99" s="22"/>
      <c r="IF99" s="22"/>
      <c r="IG99" s="22"/>
      <c r="IH99" s="22"/>
      <c r="II99" s="22"/>
    </row>
    <row r="100" spans="1:243" s="21" customFormat="1" ht="26.25" customHeight="1">
      <c r="A100" s="55">
        <v>12.06</v>
      </c>
      <c r="B100" s="78" t="s">
        <v>148</v>
      </c>
      <c r="C100" s="56"/>
      <c r="D100" s="79">
        <v>6</v>
      </c>
      <c r="E100" s="80" t="s">
        <v>59</v>
      </c>
      <c r="F100" s="66">
        <v>2231.04</v>
      </c>
      <c r="G100" s="41"/>
      <c r="H100" s="35"/>
      <c r="I100" s="36" t="s">
        <v>33</v>
      </c>
      <c r="J100" s="37">
        <f t="shared" si="0"/>
        <v>1</v>
      </c>
      <c r="K100" s="35" t="s">
        <v>34</v>
      </c>
      <c r="L100" s="35" t="s">
        <v>4</v>
      </c>
      <c r="M100" s="38"/>
      <c r="N100" s="46"/>
      <c r="O100" s="46"/>
      <c r="P100" s="47"/>
      <c r="Q100" s="46"/>
      <c r="R100" s="46"/>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9">
        <f t="shared" si="1"/>
        <v>13386.24</v>
      </c>
      <c r="BB100" s="48">
        <f t="shared" si="2"/>
        <v>13386.24</v>
      </c>
      <c r="BC100" s="50" t="str">
        <f t="shared" si="3"/>
        <v>INR  Thirteen Thousand Three Hundred &amp; Eighty Six  and Paise Twenty Four Only</v>
      </c>
      <c r="IA100" s="21">
        <v>12.06</v>
      </c>
      <c r="IB100" s="65" t="s">
        <v>148</v>
      </c>
      <c r="ID100" s="21">
        <v>6</v>
      </c>
      <c r="IE100" s="22" t="s">
        <v>59</v>
      </c>
      <c r="IF100" s="22"/>
      <c r="IG100" s="22"/>
      <c r="IH100" s="22"/>
      <c r="II100" s="22"/>
    </row>
    <row r="101" spans="1:243" s="21" customFormat="1" ht="60.75" customHeight="1">
      <c r="A101" s="55">
        <v>12.07</v>
      </c>
      <c r="B101" s="78" t="s">
        <v>149</v>
      </c>
      <c r="C101" s="56"/>
      <c r="D101" s="67"/>
      <c r="E101" s="67"/>
      <c r="F101" s="67"/>
      <c r="G101" s="67"/>
      <c r="H101" s="67"/>
      <c r="I101" s="67"/>
      <c r="J101" s="67"/>
      <c r="K101" s="67"/>
      <c r="L101" s="67"/>
      <c r="M101" s="67"/>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IA101" s="21">
        <v>12.07</v>
      </c>
      <c r="IB101" s="65" t="s">
        <v>149</v>
      </c>
      <c r="IE101" s="22"/>
      <c r="IF101" s="22"/>
      <c r="IG101" s="22"/>
      <c r="IH101" s="22"/>
      <c r="II101" s="22"/>
    </row>
    <row r="102" spans="1:243" s="21" customFormat="1" ht="26.25" customHeight="1">
      <c r="A102" s="55">
        <v>12.08</v>
      </c>
      <c r="B102" s="78" t="s">
        <v>150</v>
      </c>
      <c r="C102" s="56"/>
      <c r="D102" s="79">
        <v>6</v>
      </c>
      <c r="E102" s="80" t="s">
        <v>59</v>
      </c>
      <c r="F102" s="66">
        <v>876.76</v>
      </c>
      <c r="G102" s="41"/>
      <c r="H102" s="35"/>
      <c r="I102" s="36" t="s">
        <v>33</v>
      </c>
      <c r="J102" s="37">
        <f t="shared" si="0"/>
        <v>1</v>
      </c>
      <c r="K102" s="35" t="s">
        <v>34</v>
      </c>
      <c r="L102" s="35" t="s">
        <v>4</v>
      </c>
      <c r="M102" s="38"/>
      <c r="N102" s="46"/>
      <c r="O102" s="46"/>
      <c r="P102" s="47"/>
      <c r="Q102" s="46"/>
      <c r="R102" s="46"/>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9">
        <f t="shared" si="1"/>
        <v>5260.56</v>
      </c>
      <c r="BB102" s="48">
        <f t="shared" si="2"/>
        <v>5260.56</v>
      </c>
      <c r="BC102" s="50" t="str">
        <f t="shared" si="3"/>
        <v>INR  Five Thousand Two Hundred &amp; Sixty  and Paise Fifty Six Only</v>
      </c>
      <c r="IA102" s="21">
        <v>12.08</v>
      </c>
      <c r="IB102" s="65" t="s">
        <v>150</v>
      </c>
      <c r="ID102" s="21">
        <v>6</v>
      </c>
      <c r="IE102" s="22" t="s">
        <v>59</v>
      </c>
      <c r="IF102" s="22"/>
      <c r="IG102" s="22"/>
      <c r="IH102" s="22"/>
      <c r="II102" s="22"/>
    </row>
    <row r="103" spans="1:243" s="21" customFormat="1" ht="33.75" customHeight="1">
      <c r="A103" s="55">
        <v>12.09</v>
      </c>
      <c r="B103" s="78" t="s">
        <v>151</v>
      </c>
      <c r="C103" s="56"/>
      <c r="D103" s="67"/>
      <c r="E103" s="67"/>
      <c r="F103" s="67"/>
      <c r="G103" s="67"/>
      <c r="H103" s="67"/>
      <c r="I103" s="67"/>
      <c r="J103" s="67"/>
      <c r="K103" s="67"/>
      <c r="L103" s="67"/>
      <c r="M103" s="67"/>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IA103" s="21">
        <v>12.09</v>
      </c>
      <c r="IB103" s="65" t="s">
        <v>151</v>
      </c>
      <c r="IE103" s="22"/>
      <c r="IF103" s="22"/>
      <c r="IG103" s="22"/>
      <c r="IH103" s="22"/>
      <c r="II103" s="22"/>
    </row>
    <row r="104" spans="1:243" s="21" customFormat="1" ht="26.25" customHeight="1">
      <c r="A104" s="57">
        <v>12.1</v>
      </c>
      <c r="B104" s="78" t="s">
        <v>152</v>
      </c>
      <c r="C104" s="56"/>
      <c r="D104" s="79">
        <v>1</v>
      </c>
      <c r="E104" s="80" t="s">
        <v>59</v>
      </c>
      <c r="F104" s="66">
        <v>500.66</v>
      </c>
      <c r="G104" s="41"/>
      <c r="H104" s="35"/>
      <c r="I104" s="36" t="s">
        <v>33</v>
      </c>
      <c r="J104" s="37">
        <f t="shared" si="0"/>
        <v>1</v>
      </c>
      <c r="K104" s="35" t="s">
        <v>34</v>
      </c>
      <c r="L104" s="35" t="s">
        <v>4</v>
      </c>
      <c r="M104" s="38"/>
      <c r="N104" s="46"/>
      <c r="O104" s="46"/>
      <c r="P104" s="47"/>
      <c r="Q104" s="46"/>
      <c r="R104" s="46"/>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9">
        <f t="shared" si="1"/>
        <v>500.66</v>
      </c>
      <c r="BB104" s="48">
        <f t="shared" si="2"/>
        <v>500.66</v>
      </c>
      <c r="BC104" s="50" t="str">
        <f t="shared" si="3"/>
        <v>INR  Five Hundred    and Paise Sixty Six Only</v>
      </c>
      <c r="IA104" s="21">
        <v>12.1</v>
      </c>
      <c r="IB104" s="65" t="s">
        <v>152</v>
      </c>
      <c r="ID104" s="21">
        <v>1</v>
      </c>
      <c r="IE104" s="22" t="s">
        <v>59</v>
      </c>
      <c r="IF104" s="22"/>
      <c r="IG104" s="22"/>
      <c r="IH104" s="22"/>
      <c r="II104" s="22"/>
    </row>
    <row r="105" spans="1:243" s="21" customFormat="1" ht="48" customHeight="1">
      <c r="A105" s="55">
        <v>12.11</v>
      </c>
      <c r="B105" s="78" t="s">
        <v>153</v>
      </c>
      <c r="C105" s="56"/>
      <c r="D105" s="79">
        <v>18</v>
      </c>
      <c r="E105" s="80" t="s">
        <v>59</v>
      </c>
      <c r="F105" s="66">
        <v>774.27</v>
      </c>
      <c r="G105" s="41"/>
      <c r="H105" s="35"/>
      <c r="I105" s="36" t="s">
        <v>33</v>
      </c>
      <c r="J105" s="37">
        <f t="shared" si="0"/>
        <v>1</v>
      </c>
      <c r="K105" s="35" t="s">
        <v>34</v>
      </c>
      <c r="L105" s="35" t="s">
        <v>4</v>
      </c>
      <c r="M105" s="38"/>
      <c r="N105" s="46"/>
      <c r="O105" s="46"/>
      <c r="P105" s="47"/>
      <c r="Q105" s="46"/>
      <c r="R105" s="46"/>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9">
        <f t="shared" si="1"/>
        <v>13936.86</v>
      </c>
      <c r="BB105" s="48">
        <f t="shared" si="2"/>
        <v>13936.86</v>
      </c>
      <c r="BC105" s="50" t="str">
        <f t="shared" si="3"/>
        <v>INR  Thirteen Thousand Nine Hundred &amp; Thirty Six  and Paise Eighty Six Only</v>
      </c>
      <c r="IA105" s="21">
        <v>12.11</v>
      </c>
      <c r="IB105" s="65" t="s">
        <v>153</v>
      </c>
      <c r="ID105" s="21">
        <v>18</v>
      </c>
      <c r="IE105" s="22" t="s">
        <v>59</v>
      </c>
      <c r="IF105" s="22"/>
      <c r="IG105" s="22"/>
      <c r="IH105" s="22"/>
      <c r="II105" s="22"/>
    </row>
    <row r="106" spans="1:243" s="21" customFormat="1" ht="48" customHeight="1">
      <c r="A106" s="55">
        <v>12.12</v>
      </c>
      <c r="B106" s="78" t="s">
        <v>154</v>
      </c>
      <c r="C106" s="56"/>
      <c r="D106" s="67"/>
      <c r="E106" s="67"/>
      <c r="F106" s="67"/>
      <c r="G106" s="67"/>
      <c r="H106" s="67"/>
      <c r="I106" s="67"/>
      <c r="J106" s="67"/>
      <c r="K106" s="67"/>
      <c r="L106" s="67"/>
      <c r="M106" s="67"/>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IA106" s="21">
        <v>12.12</v>
      </c>
      <c r="IB106" s="65" t="s">
        <v>154</v>
      </c>
      <c r="IE106" s="22"/>
      <c r="IF106" s="22"/>
      <c r="IG106" s="22"/>
      <c r="IH106" s="22"/>
      <c r="II106" s="22"/>
    </row>
    <row r="107" spans="1:243" s="21" customFormat="1" ht="26.25" customHeight="1">
      <c r="A107" s="55">
        <v>12.13</v>
      </c>
      <c r="B107" s="78" t="s">
        <v>155</v>
      </c>
      <c r="C107" s="56"/>
      <c r="D107" s="67"/>
      <c r="E107" s="67"/>
      <c r="F107" s="67"/>
      <c r="G107" s="67"/>
      <c r="H107" s="67"/>
      <c r="I107" s="67"/>
      <c r="J107" s="67"/>
      <c r="K107" s="67"/>
      <c r="L107" s="67"/>
      <c r="M107" s="67"/>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IA107" s="21">
        <v>12.13</v>
      </c>
      <c r="IB107" s="65" t="s">
        <v>155</v>
      </c>
      <c r="IE107" s="22"/>
      <c r="IF107" s="22"/>
      <c r="IG107" s="22"/>
      <c r="IH107" s="22"/>
      <c r="II107" s="22"/>
    </row>
    <row r="108" spans="1:243" s="21" customFormat="1" ht="33" customHeight="1">
      <c r="A108" s="55">
        <v>12.14</v>
      </c>
      <c r="B108" s="78" t="s">
        <v>156</v>
      </c>
      <c r="C108" s="56"/>
      <c r="D108" s="79">
        <v>2</v>
      </c>
      <c r="E108" s="80" t="s">
        <v>59</v>
      </c>
      <c r="F108" s="66">
        <v>88.65</v>
      </c>
      <c r="G108" s="41"/>
      <c r="H108" s="35"/>
      <c r="I108" s="36" t="s">
        <v>33</v>
      </c>
      <c r="J108" s="37">
        <f t="shared" si="0"/>
        <v>1</v>
      </c>
      <c r="K108" s="35" t="s">
        <v>34</v>
      </c>
      <c r="L108" s="35" t="s">
        <v>4</v>
      </c>
      <c r="M108" s="38"/>
      <c r="N108" s="46"/>
      <c r="O108" s="46"/>
      <c r="P108" s="47"/>
      <c r="Q108" s="46"/>
      <c r="R108" s="46"/>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9">
        <f t="shared" si="1"/>
        <v>177.3</v>
      </c>
      <c r="BB108" s="48">
        <f t="shared" si="2"/>
        <v>177.3</v>
      </c>
      <c r="BC108" s="50" t="str">
        <f t="shared" si="3"/>
        <v>INR  One Hundred &amp; Seventy Seven  and Paise Thirty Only</v>
      </c>
      <c r="IA108" s="21">
        <v>12.14</v>
      </c>
      <c r="IB108" s="65" t="s">
        <v>156</v>
      </c>
      <c r="ID108" s="21">
        <v>2</v>
      </c>
      <c r="IE108" s="22" t="s">
        <v>59</v>
      </c>
      <c r="IF108" s="22"/>
      <c r="IG108" s="22"/>
      <c r="IH108" s="22"/>
      <c r="II108" s="22"/>
    </row>
    <row r="109" spans="1:243" s="21" customFormat="1" ht="17.25" customHeight="1">
      <c r="A109" s="55">
        <v>12.15</v>
      </c>
      <c r="B109" s="78" t="s">
        <v>157</v>
      </c>
      <c r="C109" s="56"/>
      <c r="D109" s="67"/>
      <c r="E109" s="67"/>
      <c r="F109" s="67"/>
      <c r="G109" s="67"/>
      <c r="H109" s="67"/>
      <c r="I109" s="67"/>
      <c r="J109" s="67"/>
      <c r="K109" s="67"/>
      <c r="L109" s="67"/>
      <c r="M109" s="67"/>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IA109" s="21">
        <v>12.15</v>
      </c>
      <c r="IB109" s="65" t="s">
        <v>157</v>
      </c>
      <c r="IE109" s="22"/>
      <c r="IF109" s="22"/>
      <c r="IG109" s="22"/>
      <c r="IH109" s="22"/>
      <c r="II109" s="22"/>
    </row>
    <row r="110" spans="1:243" s="21" customFormat="1" ht="19.5" customHeight="1">
      <c r="A110" s="55">
        <v>12.16</v>
      </c>
      <c r="B110" s="78" t="s">
        <v>158</v>
      </c>
      <c r="C110" s="56"/>
      <c r="D110" s="67"/>
      <c r="E110" s="67"/>
      <c r="F110" s="67"/>
      <c r="G110" s="67"/>
      <c r="H110" s="67"/>
      <c r="I110" s="67"/>
      <c r="J110" s="67"/>
      <c r="K110" s="67"/>
      <c r="L110" s="67"/>
      <c r="M110" s="67"/>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IA110" s="21">
        <v>12.16</v>
      </c>
      <c r="IB110" s="65" t="s">
        <v>158</v>
      </c>
      <c r="IE110" s="22"/>
      <c r="IF110" s="22"/>
      <c r="IG110" s="22"/>
      <c r="IH110" s="22"/>
      <c r="II110" s="22"/>
    </row>
    <row r="111" spans="1:243" s="21" customFormat="1" ht="42.75" customHeight="1">
      <c r="A111" s="55">
        <v>12.17</v>
      </c>
      <c r="B111" s="78" t="s">
        <v>69</v>
      </c>
      <c r="C111" s="56"/>
      <c r="D111" s="79">
        <v>110</v>
      </c>
      <c r="E111" s="80" t="s">
        <v>60</v>
      </c>
      <c r="F111" s="66">
        <v>957.65</v>
      </c>
      <c r="G111" s="41"/>
      <c r="H111" s="35"/>
      <c r="I111" s="36" t="s">
        <v>33</v>
      </c>
      <c r="J111" s="37">
        <f t="shared" si="0"/>
        <v>1</v>
      </c>
      <c r="K111" s="35" t="s">
        <v>34</v>
      </c>
      <c r="L111" s="35" t="s">
        <v>4</v>
      </c>
      <c r="M111" s="38"/>
      <c r="N111" s="46"/>
      <c r="O111" s="46"/>
      <c r="P111" s="47"/>
      <c r="Q111" s="46"/>
      <c r="R111" s="46"/>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9">
        <f t="shared" si="1"/>
        <v>105341.5</v>
      </c>
      <c r="BB111" s="48">
        <f t="shared" si="2"/>
        <v>105341.5</v>
      </c>
      <c r="BC111" s="50" t="str">
        <f t="shared" si="3"/>
        <v>INR  One Lakh Five Thousand Three Hundred &amp; Forty One  and Paise Fifty Only</v>
      </c>
      <c r="IA111" s="21">
        <v>12.17</v>
      </c>
      <c r="IB111" s="65" t="s">
        <v>69</v>
      </c>
      <c r="ID111" s="21">
        <v>110</v>
      </c>
      <c r="IE111" s="22" t="s">
        <v>60</v>
      </c>
      <c r="IF111" s="22"/>
      <c r="IG111" s="22"/>
      <c r="IH111" s="22"/>
      <c r="II111" s="22"/>
    </row>
    <row r="112" spans="1:243" s="21" customFormat="1" ht="26.25" customHeight="1">
      <c r="A112" s="55">
        <v>12.18</v>
      </c>
      <c r="B112" s="78" t="s">
        <v>159</v>
      </c>
      <c r="C112" s="56"/>
      <c r="D112" s="67"/>
      <c r="E112" s="67"/>
      <c r="F112" s="67"/>
      <c r="G112" s="67"/>
      <c r="H112" s="67"/>
      <c r="I112" s="67"/>
      <c r="J112" s="67"/>
      <c r="K112" s="67"/>
      <c r="L112" s="67"/>
      <c r="M112" s="67"/>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IA112" s="21">
        <v>12.18</v>
      </c>
      <c r="IB112" s="65" t="s">
        <v>159</v>
      </c>
      <c r="IE112" s="22"/>
      <c r="IF112" s="22"/>
      <c r="IG112" s="22"/>
      <c r="IH112" s="22"/>
      <c r="II112" s="22"/>
    </row>
    <row r="113" spans="1:243" s="21" customFormat="1" ht="30.75" customHeight="1">
      <c r="A113" s="55">
        <v>12.19</v>
      </c>
      <c r="B113" s="78" t="s">
        <v>160</v>
      </c>
      <c r="C113" s="56"/>
      <c r="D113" s="79">
        <v>12</v>
      </c>
      <c r="E113" s="80" t="s">
        <v>60</v>
      </c>
      <c r="F113" s="66">
        <v>869.84</v>
      </c>
      <c r="G113" s="41"/>
      <c r="H113" s="35"/>
      <c r="I113" s="36" t="s">
        <v>33</v>
      </c>
      <c r="J113" s="37">
        <f t="shared" si="0"/>
        <v>1</v>
      </c>
      <c r="K113" s="35" t="s">
        <v>34</v>
      </c>
      <c r="L113" s="35" t="s">
        <v>4</v>
      </c>
      <c r="M113" s="38"/>
      <c r="N113" s="46"/>
      <c r="O113" s="46"/>
      <c r="P113" s="47"/>
      <c r="Q113" s="46"/>
      <c r="R113" s="46"/>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9">
        <f t="shared" si="1"/>
        <v>10438.08</v>
      </c>
      <c r="BB113" s="48">
        <f t="shared" si="2"/>
        <v>10438.08</v>
      </c>
      <c r="BC113" s="50" t="str">
        <f t="shared" si="3"/>
        <v>INR  Ten Thousand Four Hundred &amp; Thirty Eight  and Paise Eight Only</v>
      </c>
      <c r="IA113" s="21">
        <v>12.19</v>
      </c>
      <c r="IB113" s="65" t="s">
        <v>160</v>
      </c>
      <c r="ID113" s="21">
        <v>12</v>
      </c>
      <c r="IE113" s="22" t="s">
        <v>60</v>
      </c>
      <c r="IF113" s="22"/>
      <c r="IG113" s="22"/>
      <c r="IH113" s="22"/>
      <c r="II113" s="22"/>
    </row>
    <row r="114" spans="1:243" s="21" customFormat="1" ht="114" customHeight="1">
      <c r="A114" s="57">
        <v>12.2</v>
      </c>
      <c r="B114" s="78" t="s">
        <v>161</v>
      </c>
      <c r="C114" s="56"/>
      <c r="D114" s="67"/>
      <c r="E114" s="67"/>
      <c r="F114" s="67"/>
      <c r="G114" s="67"/>
      <c r="H114" s="67"/>
      <c r="I114" s="67"/>
      <c r="J114" s="67"/>
      <c r="K114" s="67"/>
      <c r="L114" s="67"/>
      <c r="M114" s="67"/>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IA114" s="21">
        <v>12.2</v>
      </c>
      <c r="IB114" s="65" t="s">
        <v>161</v>
      </c>
      <c r="IE114" s="22"/>
      <c r="IF114" s="22"/>
      <c r="IG114" s="22"/>
      <c r="IH114" s="22"/>
      <c r="II114" s="22"/>
    </row>
    <row r="115" spans="1:243" s="21" customFormat="1" ht="30" customHeight="1">
      <c r="A115" s="55">
        <v>12.21</v>
      </c>
      <c r="B115" s="78" t="s">
        <v>162</v>
      </c>
      <c r="C115" s="56"/>
      <c r="D115" s="79">
        <v>30</v>
      </c>
      <c r="E115" s="80" t="s">
        <v>59</v>
      </c>
      <c r="F115" s="66">
        <v>252.04</v>
      </c>
      <c r="G115" s="41"/>
      <c r="H115" s="35"/>
      <c r="I115" s="36" t="s">
        <v>33</v>
      </c>
      <c r="J115" s="37">
        <f t="shared" si="0"/>
        <v>1</v>
      </c>
      <c r="K115" s="35" t="s">
        <v>34</v>
      </c>
      <c r="L115" s="35" t="s">
        <v>4</v>
      </c>
      <c r="M115" s="38"/>
      <c r="N115" s="46"/>
      <c r="O115" s="46"/>
      <c r="P115" s="47"/>
      <c r="Q115" s="46"/>
      <c r="R115" s="46"/>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9">
        <f t="shared" si="1"/>
        <v>7561.2</v>
      </c>
      <c r="BB115" s="48">
        <f t="shared" si="2"/>
        <v>7561.2</v>
      </c>
      <c r="BC115" s="50" t="str">
        <f t="shared" si="3"/>
        <v>INR  Seven Thousand Five Hundred &amp; Sixty One  and Paise Twenty Only</v>
      </c>
      <c r="IA115" s="21">
        <v>12.21</v>
      </c>
      <c r="IB115" s="65" t="s">
        <v>162</v>
      </c>
      <c r="ID115" s="21">
        <v>30</v>
      </c>
      <c r="IE115" s="22" t="s">
        <v>59</v>
      </c>
      <c r="IF115" s="22"/>
      <c r="IG115" s="22"/>
      <c r="IH115" s="22"/>
      <c r="II115" s="22"/>
    </row>
    <row r="116" spans="1:243" s="21" customFormat="1" ht="48" customHeight="1">
      <c r="A116" s="55">
        <v>12.22</v>
      </c>
      <c r="B116" s="78" t="s">
        <v>163</v>
      </c>
      <c r="C116" s="56"/>
      <c r="D116" s="67"/>
      <c r="E116" s="67"/>
      <c r="F116" s="67"/>
      <c r="G116" s="67"/>
      <c r="H116" s="67"/>
      <c r="I116" s="67"/>
      <c r="J116" s="67"/>
      <c r="K116" s="67"/>
      <c r="L116" s="67"/>
      <c r="M116" s="67"/>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IA116" s="21">
        <v>12.22</v>
      </c>
      <c r="IB116" s="65" t="s">
        <v>163</v>
      </c>
      <c r="IE116" s="22"/>
      <c r="IF116" s="22"/>
      <c r="IG116" s="22"/>
      <c r="IH116" s="22"/>
      <c r="II116" s="22"/>
    </row>
    <row r="117" spans="1:243" s="21" customFormat="1" ht="26.25" customHeight="1">
      <c r="A117" s="55">
        <v>12.23</v>
      </c>
      <c r="B117" s="78" t="s">
        <v>158</v>
      </c>
      <c r="C117" s="56"/>
      <c r="D117" s="67"/>
      <c r="E117" s="67"/>
      <c r="F117" s="67"/>
      <c r="G117" s="67"/>
      <c r="H117" s="67"/>
      <c r="I117" s="67"/>
      <c r="J117" s="67"/>
      <c r="K117" s="67"/>
      <c r="L117" s="67"/>
      <c r="M117" s="67"/>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IA117" s="21">
        <v>12.23</v>
      </c>
      <c r="IB117" s="65" t="s">
        <v>158</v>
      </c>
      <c r="IE117" s="22"/>
      <c r="IF117" s="22"/>
      <c r="IG117" s="22"/>
      <c r="IH117" s="22"/>
      <c r="II117" s="22"/>
    </row>
    <row r="118" spans="1:243" s="21" customFormat="1" ht="30" customHeight="1">
      <c r="A118" s="55">
        <v>12.24</v>
      </c>
      <c r="B118" s="78" t="s">
        <v>70</v>
      </c>
      <c r="C118" s="56"/>
      <c r="D118" s="79">
        <v>12</v>
      </c>
      <c r="E118" s="80" t="s">
        <v>59</v>
      </c>
      <c r="F118" s="66">
        <v>404.78</v>
      </c>
      <c r="G118" s="41"/>
      <c r="H118" s="35"/>
      <c r="I118" s="36" t="s">
        <v>33</v>
      </c>
      <c r="J118" s="37">
        <f t="shared" si="0"/>
        <v>1</v>
      </c>
      <c r="K118" s="35" t="s">
        <v>34</v>
      </c>
      <c r="L118" s="35" t="s">
        <v>4</v>
      </c>
      <c r="M118" s="38"/>
      <c r="N118" s="46"/>
      <c r="O118" s="46"/>
      <c r="P118" s="47"/>
      <c r="Q118" s="46"/>
      <c r="R118" s="46"/>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9">
        <f t="shared" si="1"/>
        <v>4857.36</v>
      </c>
      <c r="BB118" s="48">
        <f t="shared" si="2"/>
        <v>4857.36</v>
      </c>
      <c r="BC118" s="50" t="str">
        <f t="shared" si="3"/>
        <v>INR  Four Thousand Eight Hundred &amp; Fifty Seven  and Paise Thirty Six Only</v>
      </c>
      <c r="IA118" s="21">
        <v>12.24</v>
      </c>
      <c r="IB118" s="65" t="s">
        <v>70</v>
      </c>
      <c r="ID118" s="21">
        <v>12</v>
      </c>
      <c r="IE118" s="22" t="s">
        <v>59</v>
      </c>
      <c r="IF118" s="22"/>
      <c r="IG118" s="22"/>
      <c r="IH118" s="22"/>
      <c r="II118" s="22"/>
    </row>
    <row r="119" spans="1:243" s="21" customFormat="1" ht="26.25" customHeight="1">
      <c r="A119" s="55">
        <v>12.25</v>
      </c>
      <c r="B119" s="78" t="s">
        <v>164</v>
      </c>
      <c r="C119" s="56"/>
      <c r="D119" s="67"/>
      <c r="E119" s="67"/>
      <c r="F119" s="67"/>
      <c r="G119" s="67"/>
      <c r="H119" s="67"/>
      <c r="I119" s="67"/>
      <c r="J119" s="67"/>
      <c r="K119" s="67"/>
      <c r="L119" s="67"/>
      <c r="M119" s="67"/>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IA119" s="21">
        <v>12.25</v>
      </c>
      <c r="IB119" s="65" t="s">
        <v>164</v>
      </c>
      <c r="IE119" s="22"/>
      <c r="IF119" s="22"/>
      <c r="IG119" s="22"/>
      <c r="IH119" s="22"/>
      <c r="II119" s="22"/>
    </row>
    <row r="120" spans="1:243" s="21" customFormat="1" ht="31.5" customHeight="1">
      <c r="A120" s="55">
        <v>12.26</v>
      </c>
      <c r="B120" s="78" t="s">
        <v>165</v>
      </c>
      <c r="C120" s="56"/>
      <c r="D120" s="79">
        <v>12</v>
      </c>
      <c r="E120" s="80" t="s">
        <v>59</v>
      </c>
      <c r="F120" s="66">
        <v>337.35</v>
      </c>
      <c r="G120" s="41"/>
      <c r="H120" s="35"/>
      <c r="I120" s="36" t="s">
        <v>33</v>
      </c>
      <c r="J120" s="37">
        <f t="shared" si="0"/>
        <v>1</v>
      </c>
      <c r="K120" s="35" t="s">
        <v>34</v>
      </c>
      <c r="L120" s="35" t="s">
        <v>4</v>
      </c>
      <c r="M120" s="38"/>
      <c r="N120" s="46"/>
      <c r="O120" s="46"/>
      <c r="P120" s="47"/>
      <c r="Q120" s="46"/>
      <c r="R120" s="46"/>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9">
        <f t="shared" si="1"/>
        <v>4048.2</v>
      </c>
      <c r="BB120" s="48">
        <f t="shared" si="2"/>
        <v>4048.2</v>
      </c>
      <c r="BC120" s="50" t="str">
        <f t="shared" si="3"/>
        <v>INR  Four Thousand  &amp;Forty Eight  and Paise Twenty Only</v>
      </c>
      <c r="IA120" s="21">
        <v>12.26</v>
      </c>
      <c r="IB120" s="65" t="s">
        <v>165</v>
      </c>
      <c r="ID120" s="21">
        <v>12</v>
      </c>
      <c r="IE120" s="22" t="s">
        <v>59</v>
      </c>
      <c r="IF120" s="22"/>
      <c r="IG120" s="22"/>
      <c r="IH120" s="22"/>
      <c r="II120" s="22"/>
    </row>
    <row r="121" spans="1:243" s="21" customFormat="1" ht="33" customHeight="1">
      <c r="A121" s="55">
        <v>12.27</v>
      </c>
      <c r="B121" s="78" t="s">
        <v>166</v>
      </c>
      <c r="C121" s="56"/>
      <c r="D121" s="67"/>
      <c r="E121" s="67"/>
      <c r="F121" s="67"/>
      <c r="G121" s="67"/>
      <c r="H121" s="67"/>
      <c r="I121" s="67"/>
      <c r="J121" s="67"/>
      <c r="K121" s="67"/>
      <c r="L121" s="67"/>
      <c r="M121" s="67"/>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IA121" s="21">
        <v>12.27</v>
      </c>
      <c r="IB121" s="65" t="s">
        <v>166</v>
      </c>
      <c r="IE121" s="22"/>
      <c r="IF121" s="22"/>
      <c r="IG121" s="22"/>
      <c r="IH121" s="22"/>
      <c r="II121" s="22"/>
    </row>
    <row r="122" spans="1:243" s="21" customFormat="1" ht="18.75" customHeight="1">
      <c r="A122" s="55">
        <v>12.28</v>
      </c>
      <c r="B122" s="78" t="s">
        <v>158</v>
      </c>
      <c r="C122" s="56"/>
      <c r="D122" s="67"/>
      <c r="E122" s="67"/>
      <c r="F122" s="67"/>
      <c r="G122" s="67"/>
      <c r="H122" s="67"/>
      <c r="I122" s="67"/>
      <c r="J122" s="67"/>
      <c r="K122" s="67"/>
      <c r="L122" s="67"/>
      <c r="M122" s="67"/>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IA122" s="21">
        <v>12.28</v>
      </c>
      <c r="IB122" s="65" t="s">
        <v>158</v>
      </c>
      <c r="IE122" s="22"/>
      <c r="IF122" s="22"/>
      <c r="IG122" s="22"/>
      <c r="IH122" s="22"/>
      <c r="II122" s="22"/>
    </row>
    <row r="123" spans="1:243" s="21" customFormat="1" ht="30" customHeight="1">
      <c r="A123" s="55">
        <v>12.29</v>
      </c>
      <c r="B123" s="78" t="s">
        <v>167</v>
      </c>
      <c r="C123" s="56"/>
      <c r="D123" s="79">
        <v>6</v>
      </c>
      <c r="E123" s="80" t="s">
        <v>59</v>
      </c>
      <c r="F123" s="66">
        <v>342.61</v>
      </c>
      <c r="G123" s="41"/>
      <c r="H123" s="35"/>
      <c r="I123" s="36" t="s">
        <v>33</v>
      </c>
      <c r="J123" s="37">
        <f t="shared" si="0"/>
        <v>1</v>
      </c>
      <c r="K123" s="35" t="s">
        <v>34</v>
      </c>
      <c r="L123" s="35" t="s">
        <v>4</v>
      </c>
      <c r="M123" s="38"/>
      <c r="N123" s="46"/>
      <c r="O123" s="46"/>
      <c r="P123" s="47"/>
      <c r="Q123" s="46"/>
      <c r="R123" s="46"/>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9">
        <f t="shared" si="1"/>
        <v>2055.66</v>
      </c>
      <c r="BB123" s="48">
        <f t="shared" si="2"/>
        <v>2055.66</v>
      </c>
      <c r="BC123" s="50" t="str">
        <f t="shared" si="3"/>
        <v>INR  Two Thousand  &amp;Fifty Five  and Paise Sixty Six Only</v>
      </c>
      <c r="IA123" s="21">
        <v>12.29</v>
      </c>
      <c r="IB123" s="65" t="s">
        <v>167</v>
      </c>
      <c r="ID123" s="21">
        <v>6</v>
      </c>
      <c r="IE123" s="22" t="s">
        <v>59</v>
      </c>
      <c r="IF123" s="22"/>
      <c r="IG123" s="22"/>
      <c r="IH123" s="22"/>
      <c r="II123" s="22"/>
    </row>
    <row r="124" spans="1:243" s="21" customFormat="1" ht="26.25" customHeight="1">
      <c r="A124" s="57">
        <v>12.3</v>
      </c>
      <c r="B124" s="78" t="s">
        <v>164</v>
      </c>
      <c r="C124" s="56"/>
      <c r="D124" s="67"/>
      <c r="E124" s="67"/>
      <c r="F124" s="67"/>
      <c r="G124" s="67"/>
      <c r="H124" s="67"/>
      <c r="I124" s="67"/>
      <c r="J124" s="67"/>
      <c r="K124" s="67"/>
      <c r="L124" s="67"/>
      <c r="M124" s="67"/>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IA124" s="21">
        <v>12.3</v>
      </c>
      <c r="IB124" s="65" t="s">
        <v>164</v>
      </c>
      <c r="IE124" s="22"/>
      <c r="IF124" s="22"/>
      <c r="IG124" s="22"/>
      <c r="IH124" s="22"/>
      <c r="II124" s="22"/>
    </row>
    <row r="125" spans="1:243" s="21" customFormat="1" ht="33.75" customHeight="1">
      <c r="A125" s="55">
        <v>12.31</v>
      </c>
      <c r="B125" s="78" t="s">
        <v>70</v>
      </c>
      <c r="C125" s="56"/>
      <c r="D125" s="79">
        <v>12</v>
      </c>
      <c r="E125" s="80" t="s">
        <v>59</v>
      </c>
      <c r="F125" s="66">
        <v>254.06</v>
      </c>
      <c r="G125" s="41"/>
      <c r="H125" s="35"/>
      <c r="I125" s="36" t="s">
        <v>33</v>
      </c>
      <c r="J125" s="37">
        <f t="shared" si="0"/>
        <v>1</v>
      </c>
      <c r="K125" s="35" t="s">
        <v>34</v>
      </c>
      <c r="L125" s="35" t="s">
        <v>4</v>
      </c>
      <c r="M125" s="38"/>
      <c r="N125" s="46"/>
      <c r="O125" s="46"/>
      <c r="P125" s="47"/>
      <c r="Q125" s="46"/>
      <c r="R125" s="46"/>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9">
        <f t="shared" si="1"/>
        <v>3048.72</v>
      </c>
      <c r="BB125" s="48">
        <f t="shared" si="2"/>
        <v>3048.72</v>
      </c>
      <c r="BC125" s="50" t="str">
        <f t="shared" si="3"/>
        <v>INR  Three Thousand  &amp;Forty Eight  and Paise Seventy Two Only</v>
      </c>
      <c r="IA125" s="21">
        <v>12.31</v>
      </c>
      <c r="IB125" s="65" t="s">
        <v>70</v>
      </c>
      <c r="ID125" s="21">
        <v>12</v>
      </c>
      <c r="IE125" s="22" t="s">
        <v>59</v>
      </c>
      <c r="IF125" s="22"/>
      <c r="IG125" s="22"/>
      <c r="IH125" s="22"/>
      <c r="II125" s="22"/>
    </row>
    <row r="126" spans="1:243" s="21" customFormat="1" ht="62.25" customHeight="1">
      <c r="A126" s="55">
        <v>12.32</v>
      </c>
      <c r="B126" s="78" t="s">
        <v>168</v>
      </c>
      <c r="C126" s="56"/>
      <c r="D126" s="67"/>
      <c r="E126" s="67"/>
      <c r="F126" s="67"/>
      <c r="G126" s="67"/>
      <c r="H126" s="67"/>
      <c r="I126" s="67"/>
      <c r="J126" s="67"/>
      <c r="K126" s="67"/>
      <c r="L126" s="67"/>
      <c r="M126" s="67"/>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IA126" s="21">
        <v>12.32</v>
      </c>
      <c r="IB126" s="65" t="s">
        <v>168</v>
      </c>
      <c r="IE126" s="22"/>
      <c r="IF126" s="22"/>
      <c r="IG126" s="22"/>
      <c r="IH126" s="22"/>
      <c r="II126" s="22"/>
    </row>
    <row r="127" spans="1:243" s="21" customFormat="1" ht="26.25" customHeight="1">
      <c r="A127" s="55">
        <v>12.33</v>
      </c>
      <c r="B127" s="78" t="s">
        <v>169</v>
      </c>
      <c r="C127" s="56"/>
      <c r="D127" s="67"/>
      <c r="E127" s="67"/>
      <c r="F127" s="67"/>
      <c r="G127" s="67"/>
      <c r="H127" s="67"/>
      <c r="I127" s="67"/>
      <c r="J127" s="67"/>
      <c r="K127" s="67"/>
      <c r="L127" s="67"/>
      <c r="M127" s="67"/>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IA127" s="21">
        <v>12.33</v>
      </c>
      <c r="IB127" s="65" t="s">
        <v>169</v>
      </c>
      <c r="IE127" s="22"/>
      <c r="IF127" s="22"/>
      <c r="IG127" s="22"/>
      <c r="IH127" s="22"/>
      <c r="II127" s="22"/>
    </row>
    <row r="128" spans="1:243" s="21" customFormat="1" ht="34.5" customHeight="1">
      <c r="A128" s="55">
        <v>12.34</v>
      </c>
      <c r="B128" s="78" t="s">
        <v>70</v>
      </c>
      <c r="C128" s="56"/>
      <c r="D128" s="79">
        <v>20</v>
      </c>
      <c r="E128" s="80" t="s">
        <v>59</v>
      </c>
      <c r="F128" s="66">
        <v>633.54</v>
      </c>
      <c r="G128" s="41"/>
      <c r="H128" s="35"/>
      <c r="I128" s="36" t="s">
        <v>33</v>
      </c>
      <c r="J128" s="37">
        <f t="shared" si="0"/>
        <v>1</v>
      </c>
      <c r="K128" s="35" t="s">
        <v>34</v>
      </c>
      <c r="L128" s="35" t="s">
        <v>4</v>
      </c>
      <c r="M128" s="38"/>
      <c r="N128" s="46"/>
      <c r="O128" s="46"/>
      <c r="P128" s="47"/>
      <c r="Q128" s="46"/>
      <c r="R128" s="46"/>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9">
        <f t="shared" si="1"/>
        <v>12670.8</v>
      </c>
      <c r="BB128" s="48">
        <f t="shared" si="2"/>
        <v>12670.8</v>
      </c>
      <c r="BC128" s="50" t="str">
        <f t="shared" si="3"/>
        <v>INR  Twelve Thousand Six Hundred &amp; Seventy  and Paise Eighty Only</v>
      </c>
      <c r="IA128" s="21">
        <v>12.34</v>
      </c>
      <c r="IB128" s="65" t="s">
        <v>70</v>
      </c>
      <c r="ID128" s="21">
        <v>20</v>
      </c>
      <c r="IE128" s="22" t="s">
        <v>59</v>
      </c>
      <c r="IF128" s="22"/>
      <c r="IG128" s="22"/>
      <c r="IH128" s="22"/>
      <c r="II128" s="22"/>
    </row>
    <row r="129" spans="1:243" s="21" customFormat="1" ht="26.25" customHeight="1">
      <c r="A129" s="55">
        <v>12.35</v>
      </c>
      <c r="B129" s="78" t="s">
        <v>170</v>
      </c>
      <c r="C129" s="56"/>
      <c r="D129" s="67"/>
      <c r="E129" s="67"/>
      <c r="F129" s="67"/>
      <c r="G129" s="67"/>
      <c r="H129" s="67"/>
      <c r="I129" s="67"/>
      <c r="J129" s="67"/>
      <c r="K129" s="67"/>
      <c r="L129" s="67"/>
      <c r="M129" s="67"/>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IA129" s="21">
        <v>12.35</v>
      </c>
      <c r="IB129" s="65" t="s">
        <v>170</v>
      </c>
      <c r="IE129" s="22"/>
      <c r="IF129" s="22"/>
      <c r="IG129" s="22"/>
      <c r="IH129" s="22"/>
      <c r="II129" s="22"/>
    </row>
    <row r="130" spans="1:243" s="21" customFormat="1" ht="33" customHeight="1">
      <c r="A130" s="55">
        <v>12.36</v>
      </c>
      <c r="B130" s="78" t="s">
        <v>70</v>
      </c>
      <c r="C130" s="56"/>
      <c r="D130" s="79">
        <v>12</v>
      </c>
      <c r="E130" s="80" t="s">
        <v>59</v>
      </c>
      <c r="F130" s="66">
        <v>481.67</v>
      </c>
      <c r="G130" s="41"/>
      <c r="H130" s="35"/>
      <c r="I130" s="36" t="s">
        <v>33</v>
      </c>
      <c r="J130" s="37">
        <f t="shared" si="0"/>
        <v>1</v>
      </c>
      <c r="K130" s="35" t="s">
        <v>34</v>
      </c>
      <c r="L130" s="35" t="s">
        <v>4</v>
      </c>
      <c r="M130" s="38"/>
      <c r="N130" s="46"/>
      <c r="O130" s="46"/>
      <c r="P130" s="47"/>
      <c r="Q130" s="46"/>
      <c r="R130" s="46"/>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9">
        <f t="shared" si="1"/>
        <v>5780.04</v>
      </c>
      <c r="BB130" s="48">
        <f t="shared" si="2"/>
        <v>5780.04</v>
      </c>
      <c r="BC130" s="50" t="str">
        <f t="shared" si="3"/>
        <v>INR  Five Thousand Seven Hundred &amp; Eighty  and Paise Four Only</v>
      </c>
      <c r="IA130" s="21">
        <v>12.36</v>
      </c>
      <c r="IB130" s="65" t="s">
        <v>70</v>
      </c>
      <c r="ID130" s="21">
        <v>12</v>
      </c>
      <c r="IE130" s="22" t="s">
        <v>59</v>
      </c>
      <c r="IF130" s="22"/>
      <c r="IG130" s="22"/>
      <c r="IH130" s="22"/>
      <c r="II130" s="22"/>
    </row>
    <row r="131" spans="1:243" s="21" customFormat="1" ht="36" customHeight="1">
      <c r="A131" s="55">
        <v>12.37</v>
      </c>
      <c r="B131" s="78" t="s">
        <v>171</v>
      </c>
      <c r="C131" s="56"/>
      <c r="D131" s="67"/>
      <c r="E131" s="67"/>
      <c r="F131" s="67"/>
      <c r="G131" s="67"/>
      <c r="H131" s="67"/>
      <c r="I131" s="67"/>
      <c r="J131" s="67"/>
      <c r="K131" s="67"/>
      <c r="L131" s="67"/>
      <c r="M131" s="67"/>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IA131" s="21">
        <v>12.37</v>
      </c>
      <c r="IB131" s="65" t="s">
        <v>171</v>
      </c>
      <c r="IE131" s="22"/>
      <c r="IF131" s="22"/>
      <c r="IG131" s="22"/>
      <c r="IH131" s="22"/>
      <c r="II131" s="22"/>
    </row>
    <row r="132" spans="1:243" s="21" customFormat="1" ht="26.25" customHeight="1">
      <c r="A132" s="55">
        <v>12.38</v>
      </c>
      <c r="B132" s="78" t="s">
        <v>169</v>
      </c>
      <c r="C132" s="56"/>
      <c r="D132" s="67"/>
      <c r="E132" s="67"/>
      <c r="F132" s="67"/>
      <c r="G132" s="67"/>
      <c r="H132" s="67"/>
      <c r="I132" s="67"/>
      <c r="J132" s="67"/>
      <c r="K132" s="67"/>
      <c r="L132" s="67"/>
      <c r="M132" s="67"/>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IA132" s="21">
        <v>12.38</v>
      </c>
      <c r="IB132" s="65" t="s">
        <v>169</v>
      </c>
      <c r="IE132" s="22"/>
      <c r="IF132" s="22"/>
      <c r="IG132" s="22"/>
      <c r="IH132" s="22"/>
      <c r="II132" s="22"/>
    </row>
    <row r="133" spans="1:243" s="21" customFormat="1" ht="32.25" customHeight="1">
      <c r="A133" s="55">
        <v>12.39</v>
      </c>
      <c r="B133" s="78" t="s">
        <v>70</v>
      </c>
      <c r="C133" s="56"/>
      <c r="D133" s="79">
        <v>10</v>
      </c>
      <c r="E133" s="80" t="s">
        <v>59</v>
      </c>
      <c r="F133" s="66">
        <v>585.44</v>
      </c>
      <c r="G133" s="41"/>
      <c r="H133" s="35"/>
      <c r="I133" s="36" t="s">
        <v>33</v>
      </c>
      <c r="J133" s="37">
        <f aca="true" t="shared" si="4" ref="J131:J194">IF(I133="Less(-)",-1,1)</f>
        <v>1</v>
      </c>
      <c r="K133" s="35" t="s">
        <v>34</v>
      </c>
      <c r="L133" s="35" t="s">
        <v>4</v>
      </c>
      <c r="M133" s="38"/>
      <c r="N133" s="46"/>
      <c r="O133" s="46"/>
      <c r="P133" s="47"/>
      <c r="Q133" s="46"/>
      <c r="R133" s="46"/>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9">
        <f aca="true" t="shared" si="5" ref="BA131:BA194">total_amount_ba($B$2,$D$2,D133,F133,J133,K133,M133)</f>
        <v>5854.4</v>
      </c>
      <c r="BB133" s="48">
        <f aca="true" t="shared" si="6" ref="BB131:BB194">BA133+SUM(N133:AZ133)</f>
        <v>5854.4</v>
      </c>
      <c r="BC133" s="50" t="str">
        <f aca="true" t="shared" si="7" ref="BC131:BC194">SpellNumber(L133,BB133)</f>
        <v>INR  Five Thousand Eight Hundred &amp; Fifty Four  and Paise Forty Only</v>
      </c>
      <c r="IA133" s="21">
        <v>12.39</v>
      </c>
      <c r="IB133" s="65" t="s">
        <v>70</v>
      </c>
      <c r="ID133" s="21">
        <v>10</v>
      </c>
      <c r="IE133" s="22" t="s">
        <v>59</v>
      </c>
      <c r="IF133" s="22"/>
      <c r="IG133" s="22"/>
      <c r="IH133" s="22"/>
      <c r="II133" s="22"/>
    </row>
    <row r="134" spans="1:243" s="21" customFormat="1" ht="26.25" customHeight="1">
      <c r="A134" s="57">
        <v>12.4</v>
      </c>
      <c r="B134" s="78" t="s">
        <v>170</v>
      </c>
      <c r="C134" s="56"/>
      <c r="D134" s="67"/>
      <c r="E134" s="67"/>
      <c r="F134" s="67"/>
      <c r="G134" s="67"/>
      <c r="H134" s="67"/>
      <c r="I134" s="67"/>
      <c r="J134" s="67"/>
      <c r="K134" s="67"/>
      <c r="L134" s="67"/>
      <c r="M134" s="67"/>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IA134" s="21">
        <v>12.4</v>
      </c>
      <c r="IB134" s="65" t="s">
        <v>170</v>
      </c>
      <c r="IE134" s="22"/>
      <c r="IF134" s="22"/>
      <c r="IG134" s="22"/>
      <c r="IH134" s="22"/>
      <c r="II134" s="22"/>
    </row>
    <row r="135" spans="1:243" s="21" customFormat="1" ht="33" customHeight="1">
      <c r="A135" s="55">
        <v>12.41</v>
      </c>
      <c r="B135" s="78" t="s">
        <v>70</v>
      </c>
      <c r="C135" s="56"/>
      <c r="D135" s="79">
        <v>1</v>
      </c>
      <c r="E135" s="80" t="s">
        <v>59</v>
      </c>
      <c r="F135" s="66">
        <v>412.45</v>
      </c>
      <c r="G135" s="41"/>
      <c r="H135" s="35"/>
      <c r="I135" s="36" t="s">
        <v>33</v>
      </c>
      <c r="J135" s="37">
        <f t="shared" si="4"/>
        <v>1</v>
      </c>
      <c r="K135" s="35" t="s">
        <v>34</v>
      </c>
      <c r="L135" s="35" t="s">
        <v>4</v>
      </c>
      <c r="M135" s="38"/>
      <c r="N135" s="46"/>
      <c r="O135" s="46"/>
      <c r="P135" s="47"/>
      <c r="Q135" s="46"/>
      <c r="R135" s="46"/>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9">
        <f t="shared" si="5"/>
        <v>412.45</v>
      </c>
      <c r="BB135" s="48">
        <f t="shared" si="6"/>
        <v>412.45</v>
      </c>
      <c r="BC135" s="50" t="str">
        <f t="shared" si="7"/>
        <v>INR  Four Hundred &amp; Twelve  and Paise Forty Five Only</v>
      </c>
      <c r="IA135" s="21">
        <v>12.41</v>
      </c>
      <c r="IB135" s="65" t="s">
        <v>70</v>
      </c>
      <c r="ID135" s="21">
        <v>1</v>
      </c>
      <c r="IE135" s="22" t="s">
        <v>59</v>
      </c>
      <c r="IF135" s="22"/>
      <c r="IG135" s="22"/>
      <c r="IH135" s="22"/>
      <c r="II135" s="22"/>
    </row>
    <row r="136" spans="1:243" s="21" customFormat="1" ht="63" customHeight="1">
      <c r="A136" s="55">
        <v>12.42</v>
      </c>
      <c r="B136" s="78" t="s">
        <v>172</v>
      </c>
      <c r="C136" s="56"/>
      <c r="D136" s="67"/>
      <c r="E136" s="67"/>
      <c r="F136" s="67"/>
      <c r="G136" s="67"/>
      <c r="H136" s="67"/>
      <c r="I136" s="67"/>
      <c r="J136" s="67"/>
      <c r="K136" s="67"/>
      <c r="L136" s="67"/>
      <c r="M136" s="67"/>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IA136" s="21">
        <v>12.42</v>
      </c>
      <c r="IB136" s="65" t="s">
        <v>172</v>
      </c>
      <c r="IE136" s="22"/>
      <c r="IF136" s="22"/>
      <c r="IG136" s="22"/>
      <c r="IH136" s="22"/>
      <c r="II136" s="22"/>
    </row>
    <row r="137" spans="1:243" s="21" customFormat="1" ht="26.25" customHeight="1">
      <c r="A137" s="55">
        <v>12.43</v>
      </c>
      <c r="B137" s="78" t="s">
        <v>173</v>
      </c>
      <c r="C137" s="56"/>
      <c r="D137" s="67"/>
      <c r="E137" s="67"/>
      <c r="F137" s="67"/>
      <c r="G137" s="67"/>
      <c r="H137" s="67"/>
      <c r="I137" s="67"/>
      <c r="J137" s="67"/>
      <c r="K137" s="67"/>
      <c r="L137" s="67"/>
      <c r="M137" s="67"/>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IA137" s="21">
        <v>12.43</v>
      </c>
      <c r="IB137" s="65" t="s">
        <v>173</v>
      </c>
      <c r="IE137" s="22"/>
      <c r="IF137" s="22"/>
      <c r="IG137" s="22"/>
      <c r="IH137" s="22"/>
      <c r="II137" s="22"/>
    </row>
    <row r="138" spans="1:243" s="21" customFormat="1" ht="34.5" customHeight="1">
      <c r="A138" s="55">
        <v>12.44</v>
      </c>
      <c r="B138" s="78" t="s">
        <v>70</v>
      </c>
      <c r="C138" s="56"/>
      <c r="D138" s="79">
        <v>6</v>
      </c>
      <c r="E138" s="80" t="s">
        <v>59</v>
      </c>
      <c r="F138" s="66">
        <v>803.64</v>
      </c>
      <c r="G138" s="41"/>
      <c r="H138" s="35"/>
      <c r="I138" s="36" t="s">
        <v>33</v>
      </c>
      <c r="J138" s="37">
        <f t="shared" si="4"/>
        <v>1</v>
      </c>
      <c r="K138" s="35" t="s">
        <v>34</v>
      </c>
      <c r="L138" s="35" t="s">
        <v>4</v>
      </c>
      <c r="M138" s="38"/>
      <c r="N138" s="46"/>
      <c r="O138" s="46"/>
      <c r="P138" s="47"/>
      <c r="Q138" s="46"/>
      <c r="R138" s="46"/>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9">
        <f t="shared" si="5"/>
        <v>4821.84</v>
      </c>
      <c r="BB138" s="48">
        <f t="shared" si="6"/>
        <v>4821.84</v>
      </c>
      <c r="BC138" s="50" t="str">
        <f t="shared" si="7"/>
        <v>INR  Four Thousand Eight Hundred &amp; Twenty One  and Paise Eighty Four Only</v>
      </c>
      <c r="IA138" s="21">
        <v>12.44</v>
      </c>
      <c r="IB138" s="65" t="s">
        <v>70</v>
      </c>
      <c r="ID138" s="21">
        <v>6</v>
      </c>
      <c r="IE138" s="22" t="s">
        <v>59</v>
      </c>
      <c r="IF138" s="22"/>
      <c r="IG138" s="22"/>
      <c r="IH138" s="22"/>
      <c r="II138" s="22"/>
    </row>
    <row r="139" spans="1:243" s="21" customFormat="1" ht="34.5" customHeight="1">
      <c r="A139" s="55">
        <v>12.45</v>
      </c>
      <c r="B139" s="78" t="s">
        <v>174</v>
      </c>
      <c r="C139" s="56"/>
      <c r="D139" s="67"/>
      <c r="E139" s="67"/>
      <c r="F139" s="67"/>
      <c r="G139" s="67"/>
      <c r="H139" s="67"/>
      <c r="I139" s="67"/>
      <c r="J139" s="67"/>
      <c r="K139" s="67"/>
      <c r="L139" s="67"/>
      <c r="M139" s="67"/>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IA139" s="21">
        <v>12.45</v>
      </c>
      <c r="IB139" s="65" t="s">
        <v>174</v>
      </c>
      <c r="IE139" s="22"/>
      <c r="IF139" s="22"/>
      <c r="IG139" s="22"/>
      <c r="IH139" s="22"/>
      <c r="II139" s="22"/>
    </row>
    <row r="140" spans="1:243" s="21" customFormat="1" ht="26.25" customHeight="1">
      <c r="A140" s="55">
        <v>12.46</v>
      </c>
      <c r="B140" s="78" t="s">
        <v>173</v>
      </c>
      <c r="C140" s="56"/>
      <c r="D140" s="67"/>
      <c r="E140" s="67"/>
      <c r="F140" s="67"/>
      <c r="G140" s="67"/>
      <c r="H140" s="67"/>
      <c r="I140" s="67"/>
      <c r="J140" s="67"/>
      <c r="K140" s="67"/>
      <c r="L140" s="67"/>
      <c r="M140" s="67"/>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IA140" s="21">
        <v>12.46</v>
      </c>
      <c r="IB140" s="65" t="s">
        <v>173</v>
      </c>
      <c r="IE140" s="22"/>
      <c r="IF140" s="22"/>
      <c r="IG140" s="22"/>
      <c r="IH140" s="22"/>
      <c r="II140" s="22"/>
    </row>
    <row r="141" spans="1:243" s="21" customFormat="1" ht="33.75" customHeight="1">
      <c r="A141" s="55">
        <v>12.47</v>
      </c>
      <c r="B141" s="78" t="s">
        <v>70</v>
      </c>
      <c r="C141" s="56"/>
      <c r="D141" s="79">
        <v>6</v>
      </c>
      <c r="E141" s="80" t="s">
        <v>59</v>
      </c>
      <c r="F141" s="66">
        <v>700.39</v>
      </c>
      <c r="G141" s="41"/>
      <c r="H141" s="35"/>
      <c r="I141" s="36" t="s">
        <v>33</v>
      </c>
      <c r="J141" s="37">
        <f t="shared" si="4"/>
        <v>1</v>
      </c>
      <c r="K141" s="35" t="s">
        <v>34</v>
      </c>
      <c r="L141" s="35" t="s">
        <v>4</v>
      </c>
      <c r="M141" s="38"/>
      <c r="N141" s="46"/>
      <c r="O141" s="46"/>
      <c r="P141" s="47"/>
      <c r="Q141" s="46"/>
      <c r="R141" s="46"/>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9">
        <f t="shared" si="5"/>
        <v>4202.34</v>
      </c>
      <c r="BB141" s="48">
        <f t="shared" si="6"/>
        <v>4202.34</v>
      </c>
      <c r="BC141" s="50" t="str">
        <f t="shared" si="7"/>
        <v>INR  Four Thousand Two Hundred &amp; Two  and Paise Thirty Four Only</v>
      </c>
      <c r="IA141" s="21">
        <v>12.47</v>
      </c>
      <c r="IB141" s="65" t="s">
        <v>70</v>
      </c>
      <c r="ID141" s="21">
        <v>6</v>
      </c>
      <c r="IE141" s="22" t="s">
        <v>59</v>
      </c>
      <c r="IF141" s="22"/>
      <c r="IG141" s="22"/>
      <c r="IH141" s="22"/>
      <c r="II141" s="22"/>
    </row>
    <row r="142" spans="1:243" s="21" customFormat="1" ht="26.25" customHeight="1">
      <c r="A142" s="55">
        <v>12.48</v>
      </c>
      <c r="B142" s="78" t="s">
        <v>175</v>
      </c>
      <c r="C142" s="56"/>
      <c r="D142" s="67"/>
      <c r="E142" s="67"/>
      <c r="F142" s="67"/>
      <c r="G142" s="67"/>
      <c r="H142" s="67"/>
      <c r="I142" s="67"/>
      <c r="J142" s="67"/>
      <c r="K142" s="67"/>
      <c r="L142" s="67"/>
      <c r="M142" s="67"/>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IA142" s="21">
        <v>12.48</v>
      </c>
      <c r="IB142" s="65" t="s">
        <v>175</v>
      </c>
      <c r="IE142" s="22"/>
      <c r="IF142" s="22"/>
      <c r="IG142" s="22"/>
      <c r="IH142" s="22"/>
      <c r="II142" s="22"/>
    </row>
    <row r="143" spans="1:243" s="21" customFormat="1" ht="26.25" customHeight="1">
      <c r="A143" s="55">
        <v>12.49</v>
      </c>
      <c r="B143" s="78" t="s">
        <v>55</v>
      </c>
      <c r="C143" s="56"/>
      <c r="D143" s="67"/>
      <c r="E143" s="67"/>
      <c r="F143" s="67"/>
      <c r="G143" s="67"/>
      <c r="H143" s="67"/>
      <c r="I143" s="67"/>
      <c r="J143" s="67"/>
      <c r="K143" s="67"/>
      <c r="L143" s="67"/>
      <c r="M143" s="67"/>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IA143" s="21">
        <v>12.49</v>
      </c>
      <c r="IB143" s="65" t="s">
        <v>55</v>
      </c>
      <c r="IE143" s="22"/>
      <c r="IF143" s="22"/>
      <c r="IG143" s="22"/>
      <c r="IH143" s="22"/>
      <c r="II143" s="22"/>
    </row>
    <row r="144" spans="1:243" s="21" customFormat="1" ht="26.25" customHeight="1">
      <c r="A144" s="57">
        <v>12.5</v>
      </c>
      <c r="B144" s="78" t="s">
        <v>70</v>
      </c>
      <c r="C144" s="56"/>
      <c r="D144" s="79">
        <v>10</v>
      </c>
      <c r="E144" s="80" t="s">
        <v>59</v>
      </c>
      <c r="F144" s="66">
        <v>341.43</v>
      </c>
      <c r="G144" s="41"/>
      <c r="H144" s="35"/>
      <c r="I144" s="36" t="s">
        <v>33</v>
      </c>
      <c r="J144" s="37">
        <f t="shared" si="4"/>
        <v>1</v>
      </c>
      <c r="K144" s="35" t="s">
        <v>34</v>
      </c>
      <c r="L144" s="35" t="s">
        <v>4</v>
      </c>
      <c r="M144" s="38"/>
      <c r="N144" s="46"/>
      <c r="O144" s="46"/>
      <c r="P144" s="47"/>
      <c r="Q144" s="46"/>
      <c r="R144" s="46"/>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9">
        <f t="shared" si="5"/>
        <v>3414.3</v>
      </c>
      <c r="BB144" s="48">
        <f t="shared" si="6"/>
        <v>3414.3</v>
      </c>
      <c r="BC144" s="50" t="str">
        <f t="shared" si="7"/>
        <v>INR  Three Thousand Four Hundred &amp; Fourteen  and Paise Thirty Only</v>
      </c>
      <c r="IA144" s="21">
        <v>12.5</v>
      </c>
      <c r="IB144" s="65" t="s">
        <v>70</v>
      </c>
      <c r="ID144" s="21">
        <v>10</v>
      </c>
      <c r="IE144" s="22" t="s">
        <v>59</v>
      </c>
      <c r="IF144" s="22"/>
      <c r="IG144" s="22"/>
      <c r="IH144" s="22"/>
      <c r="II144" s="22"/>
    </row>
    <row r="145" spans="1:243" s="21" customFormat="1" ht="26.25" customHeight="1">
      <c r="A145" s="55">
        <v>12.51</v>
      </c>
      <c r="B145" s="78" t="s">
        <v>176</v>
      </c>
      <c r="C145" s="56"/>
      <c r="D145" s="67"/>
      <c r="E145" s="67"/>
      <c r="F145" s="67"/>
      <c r="G145" s="67"/>
      <c r="H145" s="67"/>
      <c r="I145" s="67"/>
      <c r="J145" s="67"/>
      <c r="K145" s="67"/>
      <c r="L145" s="67"/>
      <c r="M145" s="67"/>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IA145" s="21">
        <v>12.51</v>
      </c>
      <c r="IB145" s="65" t="s">
        <v>176</v>
      </c>
      <c r="IE145" s="22"/>
      <c r="IF145" s="22"/>
      <c r="IG145" s="22"/>
      <c r="IH145" s="22"/>
      <c r="II145" s="22"/>
    </row>
    <row r="146" spans="1:243" s="21" customFormat="1" ht="26.25" customHeight="1">
      <c r="A146" s="55">
        <v>12.52</v>
      </c>
      <c r="B146" s="78" t="s">
        <v>55</v>
      </c>
      <c r="C146" s="56"/>
      <c r="D146" s="67"/>
      <c r="E146" s="67"/>
      <c r="F146" s="67"/>
      <c r="G146" s="67"/>
      <c r="H146" s="67"/>
      <c r="I146" s="67"/>
      <c r="J146" s="67"/>
      <c r="K146" s="67"/>
      <c r="L146" s="67"/>
      <c r="M146" s="67"/>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IA146" s="21">
        <v>12.52</v>
      </c>
      <c r="IB146" s="65" t="s">
        <v>55</v>
      </c>
      <c r="IE146" s="22"/>
      <c r="IF146" s="22"/>
      <c r="IG146" s="22"/>
      <c r="IH146" s="22"/>
      <c r="II146" s="22"/>
    </row>
    <row r="147" spans="1:243" s="21" customFormat="1" ht="26.25" customHeight="1">
      <c r="A147" s="55">
        <v>12.53</v>
      </c>
      <c r="B147" s="78" t="s">
        <v>70</v>
      </c>
      <c r="C147" s="56"/>
      <c r="D147" s="79">
        <v>30</v>
      </c>
      <c r="E147" s="80" t="s">
        <v>59</v>
      </c>
      <c r="F147" s="66">
        <v>359.01</v>
      </c>
      <c r="G147" s="41"/>
      <c r="H147" s="35"/>
      <c r="I147" s="36" t="s">
        <v>33</v>
      </c>
      <c r="J147" s="37">
        <f t="shared" si="4"/>
        <v>1</v>
      </c>
      <c r="K147" s="35" t="s">
        <v>34</v>
      </c>
      <c r="L147" s="35" t="s">
        <v>4</v>
      </c>
      <c r="M147" s="38"/>
      <c r="N147" s="46"/>
      <c r="O147" s="46"/>
      <c r="P147" s="47"/>
      <c r="Q147" s="46"/>
      <c r="R147" s="46"/>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9">
        <f t="shared" si="5"/>
        <v>10770.3</v>
      </c>
      <c r="BB147" s="48">
        <f t="shared" si="6"/>
        <v>10770.3</v>
      </c>
      <c r="BC147" s="50" t="str">
        <f t="shared" si="7"/>
        <v>INR  Ten Thousand Seven Hundred &amp; Seventy  and Paise Thirty Only</v>
      </c>
      <c r="IA147" s="21">
        <v>12.53</v>
      </c>
      <c r="IB147" s="65" t="s">
        <v>70</v>
      </c>
      <c r="ID147" s="21">
        <v>30</v>
      </c>
      <c r="IE147" s="22" t="s">
        <v>59</v>
      </c>
      <c r="IF147" s="22"/>
      <c r="IG147" s="22"/>
      <c r="IH147" s="22"/>
      <c r="II147" s="22"/>
    </row>
    <row r="148" spans="1:243" s="21" customFormat="1" ht="26.25" customHeight="1">
      <c r="A148" s="55">
        <v>12.54</v>
      </c>
      <c r="B148" s="78" t="s">
        <v>177</v>
      </c>
      <c r="C148" s="56"/>
      <c r="D148" s="67"/>
      <c r="E148" s="67"/>
      <c r="F148" s="67"/>
      <c r="G148" s="67"/>
      <c r="H148" s="67"/>
      <c r="I148" s="67"/>
      <c r="J148" s="67"/>
      <c r="K148" s="67"/>
      <c r="L148" s="67"/>
      <c r="M148" s="67"/>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IA148" s="21">
        <v>12.54</v>
      </c>
      <c r="IB148" s="65" t="s">
        <v>177</v>
      </c>
      <c r="IE148" s="22"/>
      <c r="IF148" s="22"/>
      <c r="IG148" s="22"/>
      <c r="IH148" s="22"/>
      <c r="II148" s="22"/>
    </row>
    <row r="149" spans="1:243" s="21" customFormat="1" ht="35.25" customHeight="1">
      <c r="A149" s="55">
        <v>12.55</v>
      </c>
      <c r="B149" s="78" t="s">
        <v>70</v>
      </c>
      <c r="C149" s="56"/>
      <c r="D149" s="79">
        <v>6</v>
      </c>
      <c r="E149" s="80" t="s">
        <v>59</v>
      </c>
      <c r="F149" s="66">
        <v>224.73</v>
      </c>
      <c r="G149" s="41"/>
      <c r="H149" s="35"/>
      <c r="I149" s="36" t="s">
        <v>33</v>
      </c>
      <c r="J149" s="37">
        <f t="shared" si="4"/>
        <v>1</v>
      </c>
      <c r="K149" s="35" t="s">
        <v>34</v>
      </c>
      <c r="L149" s="35" t="s">
        <v>4</v>
      </c>
      <c r="M149" s="38"/>
      <c r="N149" s="46"/>
      <c r="O149" s="46"/>
      <c r="P149" s="47"/>
      <c r="Q149" s="46"/>
      <c r="R149" s="46"/>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9">
        <f t="shared" si="5"/>
        <v>1348.38</v>
      </c>
      <c r="BB149" s="48">
        <f t="shared" si="6"/>
        <v>1348.38</v>
      </c>
      <c r="BC149" s="50" t="str">
        <f t="shared" si="7"/>
        <v>INR  One Thousand Three Hundred &amp; Forty Eight  and Paise Thirty Eight Only</v>
      </c>
      <c r="IA149" s="21">
        <v>12.55</v>
      </c>
      <c r="IB149" s="65" t="s">
        <v>70</v>
      </c>
      <c r="ID149" s="21">
        <v>6</v>
      </c>
      <c r="IE149" s="22" t="s">
        <v>59</v>
      </c>
      <c r="IF149" s="22"/>
      <c r="IG149" s="22"/>
      <c r="IH149" s="22"/>
      <c r="II149" s="22"/>
    </row>
    <row r="150" spans="1:243" s="21" customFormat="1" ht="45.75" customHeight="1">
      <c r="A150" s="55">
        <v>12.56</v>
      </c>
      <c r="B150" s="78" t="s">
        <v>178</v>
      </c>
      <c r="C150" s="56"/>
      <c r="D150" s="67"/>
      <c r="E150" s="67"/>
      <c r="F150" s="67"/>
      <c r="G150" s="67"/>
      <c r="H150" s="67"/>
      <c r="I150" s="67"/>
      <c r="J150" s="67"/>
      <c r="K150" s="67"/>
      <c r="L150" s="67"/>
      <c r="M150" s="67"/>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IA150" s="21">
        <v>12.56</v>
      </c>
      <c r="IB150" s="65" t="s">
        <v>178</v>
      </c>
      <c r="IE150" s="22"/>
      <c r="IF150" s="22"/>
      <c r="IG150" s="22"/>
      <c r="IH150" s="22"/>
      <c r="II150" s="22"/>
    </row>
    <row r="151" spans="1:243" s="21" customFormat="1" ht="30" customHeight="1">
      <c r="A151" s="55">
        <v>12.57</v>
      </c>
      <c r="B151" s="78" t="s">
        <v>55</v>
      </c>
      <c r="C151" s="56"/>
      <c r="D151" s="79">
        <v>192</v>
      </c>
      <c r="E151" s="80" t="s">
        <v>59</v>
      </c>
      <c r="F151" s="66">
        <v>422.14</v>
      </c>
      <c r="G151" s="41"/>
      <c r="H151" s="35"/>
      <c r="I151" s="36" t="s">
        <v>33</v>
      </c>
      <c r="J151" s="37">
        <f t="shared" si="4"/>
        <v>1</v>
      </c>
      <c r="K151" s="35" t="s">
        <v>34</v>
      </c>
      <c r="L151" s="35" t="s">
        <v>4</v>
      </c>
      <c r="M151" s="38"/>
      <c r="N151" s="46"/>
      <c r="O151" s="46"/>
      <c r="P151" s="47"/>
      <c r="Q151" s="46"/>
      <c r="R151" s="46"/>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9">
        <f t="shared" si="5"/>
        <v>81050.88</v>
      </c>
      <c r="BB151" s="48">
        <f t="shared" si="6"/>
        <v>81050.88</v>
      </c>
      <c r="BC151" s="50" t="str">
        <f t="shared" si="7"/>
        <v>INR  Eighty One Thousand  &amp;Fifty  and Paise Eighty Eight Only</v>
      </c>
      <c r="IA151" s="21">
        <v>12.57</v>
      </c>
      <c r="IB151" s="65" t="s">
        <v>55</v>
      </c>
      <c r="ID151" s="21">
        <v>192</v>
      </c>
      <c r="IE151" s="22" t="s">
        <v>59</v>
      </c>
      <c r="IF151" s="22"/>
      <c r="IG151" s="22"/>
      <c r="IH151" s="22"/>
      <c r="II151" s="22"/>
    </row>
    <row r="152" spans="1:243" s="21" customFormat="1" ht="26.25" customHeight="1">
      <c r="A152" s="55">
        <v>12.58</v>
      </c>
      <c r="B152" s="78" t="s">
        <v>177</v>
      </c>
      <c r="C152" s="56"/>
      <c r="D152" s="79">
        <v>48</v>
      </c>
      <c r="E152" s="80" t="s">
        <v>59</v>
      </c>
      <c r="F152" s="66">
        <v>357.65</v>
      </c>
      <c r="G152" s="41"/>
      <c r="H152" s="35"/>
      <c r="I152" s="36" t="s">
        <v>33</v>
      </c>
      <c r="J152" s="37">
        <f t="shared" si="4"/>
        <v>1</v>
      </c>
      <c r="K152" s="35" t="s">
        <v>34</v>
      </c>
      <c r="L152" s="35" t="s">
        <v>4</v>
      </c>
      <c r="M152" s="38"/>
      <c r="N152" s="46"/>
      <c r="O152" s="46"/>
      <c r="P152" s="47"/>
      <c r="Q152" s="46"/>
      <c r="R152" s="46"/>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9">
        <f t="shared" si="5"/>
        <v>17167.2</v>
      </c>
      <c r="BB152" s="48">
        <f t="shared" si="6"/>
        <v>17167.2</v>
      </c>
      <c r="BC152" s="50" t="str">
        <f t="shared" si="7"/>
        <v>INR  Seventeen Thousand One Hundred &amp; Sixty Seven  and Paise Twenty Only</v>
      </c>
      <c r="IA152" s="21">
        <v>12.58</v>
      </c>
      <c r="IB152" s="65" t="s">
        <v>177</v>
      </c>
      <c r="ID152" s="21">
        <v>48</v>
      </c>
      <c r="IE152" s="22" t="s">
        <v>59</v>
      </c>
      <c r="IF152" s="22"/>
      <c r="IG152" s="22"/>
      <c r="IH152" s="22"/>
      <c r="II152" s="22"/>
    </row>
    <row r="153" spans="1:243" s="21" customFormat="1" ht="63" customHeight="1">
      <c r="A153" s="55">
        <v>12.59</v>
      </c>
      <c r="B153" s="78" t="s">
        <v>179</v>
      </c>
      <c r="C153" s="56"/>
      <c r="D153" s="67"/>
      <c r="E153" s="67"/>
      <c r="F153" s="67"/>
      <c r="G153" s="67"/>
      <c r="H153" s="67"/>
      <c r="I153" s="67"/>
      <c r="J153" s="67"/>
      <c r="K153" s="67"/>
      <c r="L153" s="67"/>
      <c r="M153" s="67"/>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IA153" s="21">
        <v>12.59</v>
      </c>
      <c r="IB153" s="65" t="s">
        <v>179</v>
      </c>
      <c r="IE153" s="22"/>
      <c r="IF153" s="22"/>
      <c r="IG153" s="22"/>
      <c r="IH153" s="22"/>
      <c r="II153" s="22"/>
    </row>
    <row r="154" spans="1:243" s="21" customFormat="1" ht="26.25" customHeight="1">
      <c r="A154" s="57">
        <v>12.6</v>
      </c>
      <c r="B154" s="78" t="s">
        <v>180</v>
      </c>
      <c r="C154" s="56"/>
      <c r="D154" s="67"/>
      <c r="E154" s="67"/>
      <c r="F154" s="67"/>
      <c r="G154" s="67"/>
      <c r="H154" s="67"/>
      <c r="I154" s="67"/>
      <c r="J154" s="67"/>
      <c r="K154" s="67"/>
      <c r="L154" s="67"/>
      <c r="M154" s="67"/>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IA154" s="21">
        <v>12.6</v>
      </c>
      <c r="IB154" s="65" t="s">
        <v>180</v>
      </c>
      <c r="IE154" s="22"/>
      <c r="IF154" s="22"/>
      <c r="IG154" s="22"/>
      <c r="IH154" s="22"/>
      <c r="II154" s="22"/>
    </row>
    <row r="155" spans="1:243" s="21" customFormat="1" ht="26.25" customHeight="1">
      <c r="A155" s="55">
        <v>12.61</v>
      </c>
      <c r="B155" s="78" t="s">
        <v>71</v>
      </c>
      <c r="C155" s="56"/>
      <c r="D155" s="79">
        <v>2</v>
      </c>
      <c r="E155" s="80" t="s">
        <v>59</v>
      </c>
      <c r="F155" s="66">
        <v>1326.22</v>
      </c>
      <c r="G155" s="41"/>
      <c r="H155" s="35"/>
      <c r="I155" s="36" t="s">
        <v>33</v>
      </c>
      <c r="J155" s="37">
        <f t="shared" si="4"/>
        <v>1</v>
      </c>
      <c r="K155" s="35" t="s">
        <v>34</v>
      </c>
      <c r="L155" s="35" t="s">
        <v>4</v>
      </c>
      <c r="M155" s="38"/>
      <c r="N155" s="46"/>
      <c r="O155" s="46"/>
      <c r="P155" s="47"/>
      <c r="Q155" s="46"/>
      <c r="R155" s="46"/>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9">
        <f t="shared" si="5"/>
        <v>2652.44</v>
      </c>
      <c r="BB155" s="48">
        <f t="shared" si="6"/>
        <v>2652.44</v>
      </c>
      <c r="BC155" s="50" t="str">
        <f t="shared" si="7"/>
        <v>INR  Two Thousand Six Hundred &amp; Fifty Two  and Paise Forty Four Only</v>
      </c>
      <c r="IA155" s="21">
        <v>12.61</v>
      </c>
      <c r="IB155" s="65" t="s">
        <v>71</v>
      </c>
      <c r="ID155" s="21">
        <v>2</v>
      </c>
      <c r="IE155" s="22" t="s">
        <v>59</v>
      </c>
      <c r="IF155" s="22"/>
      <c r="IG155" s="22"/>
      <c r="IH155" s="22"/>
      <c r="II155" s="22"/>
    </row>
    <row r="156" spans="1:243" s="21" customFormat="1" ht="26.25" customHeight="1">
      <c r="A156" s="55">
        <v>12.62</v>
      </c>
      <c r="B156" s="78" t="s">
        <v>181</v>
      </c>
      <c r="C156" s="56"/>
      <c r="D156" s="67"/>
      <c r="E156" s="67"/>
      <c r="F156" s="67"/>
      <c r="G156" s="67"/>
      <c r="H156" s="67"/>
      <c r="I156" s="67"/>
      <c r="J156" s="67"/>
      <c r="K156" s="67"/>
      <c r="L156" s="67"/>
      <c r="M156" s="67"/>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IA156" s="21">
        <v>12.62</v>
      </c>
      <c r="IB156" s="65" t="s">
        <v>181</v>
      </c>
      <c r="IE156" s="22"/>
      <c r="IF156" s="22"/>
      <c r="IG156" s="22"/>
      <c r="IH156" s="22"/>
      <c r="II156" s="22"/>
    </row>
    <row r="157" spans="1:243" s="21" customFormat="1" ht="31.5" customHeight="1">
      <c r="A157" s="55">
        <v>12.63</v>
      </c>
      <c r="B157" s="78" t="s">
        <v>70</v>
      </c>
      <c r="C157" s="56"/>
      <c r="D157" s="79">
        <v>1</v>
      </c>
      <c r="E157" s="80" t="s">
        <v>59</v>
      </c>
      <c r="F157" s="66">
        <v>1384.88</v>
      </c>
      <c r="G157" s="41"/>
      <c r="H157" s="35"/>
      <c r="I157" s="36" t="s">
        <v>33</v>
      </c>
      <c r="J157" s="37">
        <f t="shared" si="4"/>
        <v>1</v>
      </c>
      <c r="K157" s="35" t="s">
        <v>34</v>
      </c>
      <c r="L157" s="35" t="s">
        <v>4</v>
      </c>
      <c r="M157" s="38"/>
      <c r="N157" s="46"/>
      <c r="O157" s="46"/>
      <c r="P157" s="47"/>
      <c r="Q157" s="46"/>
      <c r="R157" s="46"/>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9">
        <f t="shared" si="5"/>
        <v>1384.88</v>
      </c>
      <c r="BB157" s="48">
        <f t="shared" si="6"/>
        <v>1384.88</v>
      </c>
      <c r="BC157" s="50" t="str">
        <f t="shared" si="7"/>
        <v>INR  One Thousand Three Hundred &amp; Eighty Four  and Paise Eighty Eight Only</v>
      </c>
      <c r="IA157" s="21">
        <v>12.63</v>
      </c>
      <c r="IB157" s="65" t="s">
        <v>70</v>
      </c>
      <c r="ID157" s="21">
        <v>1</v>
      </c>
      <c r="IE157" s="22" t="s">
        <v>59</v>
      </c>
      <c r="IF157" s="22"/>
      <c r="IG157" s="22"/>
      <c r="IH157" s="22"/>
      <c r="II157" s="22"/>
    </row>
    <row r="158" spans="1:243" s="21" customFormat="1" ht="83.25" customHeight="1">
      <c r="A158" s="55">
        <v>12.64</v>
      </c>
      <c r="B158" s="78" t="s">
        <v>182</v>
      </c>
      <c r="C158" s="56"/>
      <c r="D158" s="67"/>
      <c r="E158" s="67"/>
      <c r="F158" s="67"/>
      <c r="G158" s="67"/>
      <c r="H158" s="67"/>
      <c r="I158" s="67"/>
      <c r="J158" s="67"/>
      <c r="K158" s="67"/>
      <c r="L158" s="67"/>
      <c r="M158" s="67"/>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IA158" s="21">
        <v>12.64</v>
      </c>
      <c r="IB158" s="65" t="s">
        <v>182</v>
      </c>
      <c r="IE158" s="22"/>
      <c r="IF158" s="22"/>
      <c r="IG158" s="22"/>
      <c r="IH158" s="22"/>
      <c r="II158" s="22"/>
    </row>
    <row r="159" spans="1:243" s="21" customFormat="1" ht="31.5" customHeight="1">
      <c r="A159" s="55">
        <v>12.65</v>
      </c>
      <c r="B159" s="78" t="s">
        <v>183</v>
      </c>
      <c r="C159" s="56"/>
      <c r="D159" s="79">
        <v>110</v>
      </c>
      <c r="E159" s="80" t="s">
        <v>60</v>
      </c>
      <c r="F159" s="66">
        <v>56.29</v>
      </c>
      <c r="G159" s="41"/>
      <c r="H159" s="35"/>
      <c r="I159" s="36" t="s">
        <v>33</v>
      </c>
      <c r="J159" s="37">
        <f t="shared" si="4"/>
        <v>1</v>
      </c>
      <c r="K159" s="35" t="s">
        <v>34</v>
      </c>
      <c r="L159" s="35" t="s">
        <v>4</v>
      </c>
      <c r="M159" s="38"/>
      <c r="N159" s="46"/>
      <c r="O159" s="46"/>
      <c r="P159" s="47"/>
      <c r="Q159" s="46"/>
      <c r="R159" s="46"/>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9">
        <f t="shared" si="5"/>
        <v>6191.9</v>
      </c>
      <c r="BB159" s="48">
        <f t="shared" si="6"/>
        <v>6191.9</v>
      </c>
      <c r="BC159" s="50" t="str">
        <f t="shared" si="7"/>
        <v>INR  Six Thousand One Hundred &amp; Ninety One  and Paise Ninety Only</v>
      </c>
      <c r="IA159" s="21">
        <v>12.65</v>
      </c>
      <c r="IB159" s="65" t="s">
        <v>183</v>
      </c>
      <c r="ID159" s="21">
        <v>110</v>
      </c>
      <c r="IE159" s="22" t="s">
        <v>60</v>
      </c>
      <c r="IF159" s="22"/>
      <c r="IG159" s="22"/>
      <c r="IH159" s="22"/>
      <c r="II159" s="22"/>
    </row>
    <row r="160" spans="1:243" s="21" customFormat="1" ht="30" customHeight="1">
      <c r="A160" s="57">
        <v>12.66</v>
      </c>
      <c r="B160" s="78" t="s">
        <v>184</v>
      </c>
      <c r="C160" s="56"/>
      <c r="D160" s="79">
        <v>20</v>
      </c>
      <c r="E160" s="80" t="s">
        <v>60</v>
      </c>
      <c r="F160" s="66">
        <v>42.83</v>
      </c>
      <c r="G160" s="41"/>
      <c r="H160" s="35"/>
      <c r="I160" s="36" t="s">
        <v>33</v>
      </c>
      <c r="J160" s="37">
        <f t="shared" si="4"/>
        <v>1</v>
      </c>
      <c r="K160" s="35" t="s">
        <v>34</v>
      </c>
      <c r="L160" s="35" t="s">
        <v>4</v>
      </c>
      <c r="M160" s="38"/>
      <c r="N160" s="46"/>
      <c r="O160" s="46"/>
      <c r="P160" s="47"/>
      <c r="Q160" s="46"/>
      <c r="R160" s="46"/>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9">
        <f t="shared" si="5"/>
        <v>856.6</v>
      </c>
      <c r="BB160" s="48">
        <f t="shared" si="6"/>
        <v>856.6</v>
      </c>
      <c r="BC160" s="50" t="str">
        <f t="shared" si="7"/>
        <v>INR  Eight Hundred &amp; Fifty Six  and Paise Sixty Only</v>
      </c>
      <c r="IA160" s="21">
        <v>12.66</v>
      </c>
      <c r="IB160" s="65" t="s">
        <v>184</v>
      </c>
      <c r="ID160" s="21">
        <v>20</v>
      </c>
      <c r="IE160" s="22" t="s">
        <v>60</v>
      </c>
      <c r="IF160" s="22"/>
      <c r="IG160" s="22"/>
      <c r="IH160" s="22"/>
      <c r="II160" s="22"/>
    </row>
    <row r="161" spans="1:243" s="21" customFormat="1" ht="16.5" customHeight="1">
      <c r="A161" s="55">
        <v>13</v>
      </c>
      <c r="B161" s="78" t="s">
        <v>185</v>
      </c>
      <c r="C161" s="56"/>
      <c r="D161" s="67"/>
      <c r="E161" s="67"/>
      <c r="F161" s="67"/>
      <c r="G161" s="67"/>
      <c r="H161" s="67"/>
      <c r="I161" s="67"/>
      <c r="J161" s="67"/>
      <c r="K161" s="67"/>
      <c r="L161" s="67"/>
      <c r="M161" s="67"/>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IA161" s="21">
        <v>13</v>
      </c>
      <c r="IB161" s="65" t="s">
        <v>185</v>
      </c>
      <c r="IE161" s="22"/>
      <c r="IF161" s="22"/>
      <c r="IG161" s="22"/>
      <c r="IH161" s="22"/>
      <c r="II161" s="22"/>
    </row>
    <row r="162" spans="1:243" s="21" customFormat="1" ht="48" customHeight="1">
      <c r="A162" s="55">
        <v>13.01</v>
      </c>
      <c r="B162" s="78" t="s">
        <v>186</v>
      </c>
      <c r="C162" s="56"/>
      <c r="D162" s="67"/>
      <c r="E162" s="67"/>
      <c r="F162" s="67"/>
      <c r="G162" s="67"/>
      <c r="H162" s="67"/>
      <c r="I162" s="67"/>
      <c r="J162" s="67"/>
      <c r="K162" s="67"/>
      <c r="L162" s="67"/>
      <c r="M162" s="67"/>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IA162" s="21">
        <v>13.01</v>
      </c>
      <c r="IB162" s="65" t="s">
        <v>186</v>
      </c>
      <c r="IE162" s="22"/>
      <c r="IF162" s="22"/>
      <c r="IG162" s="22"/>
      <c r="IH162" s="22"/>
      <c r="II162" s="22"/>
    </row>
    <row r="163" spans="1:243" s="21" customFormat="1" ht="31.5" customHeight="1">
      <c r="A163" s="55">
        <v>13.02</v>
      </c>
      <c r="B163" s="78" t="s">
        <v>72</v>
      </c>
      <c r="C163" s="56"/>
      <c r="D163" s="79">
        <v>17</v>
      </c>
      <c r="E163" s="80" t="s">
        <v>60</v>
      </c>
      <c r="F163" s="66">
        <v>249.8</v>
      </c>
      <c r="G163" s="41"/>
      <c r="H163" s="35"/>
      <c r="I163" s="36" t="s">
        <v>33</v>
      </c>
      <c r="J163" s="37">
        <f t="shared" si="4"/>
        <v>1</v>
      </c>
      <c r="K163" s="35" t="s">
        <v>34</v>
      </c>
      <c r="L163" s="35" t="s">
        <v>4</v>
      </c>
      <c r="M163" s="38"/>
      <c r="N163" s="46"/>
      <c r="O163" s="46"/>
      <c r="P163" s="47"/>
      <c r="Q163" s="46"/>
      <c r="R163" s="46"/>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9">
        <f t="shared" si="5"/>
        <v>4246.6</v>
      </c>
      <c r="BB163" s="48">
        <f t="shared" si="6"/>
        <v>4246.6</v>
      </c>
      <c r="BC163" s="50" t="str">
        <f t="shared" si="7"/>
        <v>INR  Four Thousand Two Hundred &amp; Forty Six  and Paise Sixty Only</v>
      </c>
      <c r="IA163" s="21">
        <v>13.02</v>
      </c>
      <c r="IB163" s="65" t="s">
        <v>72</v>
      </c>
      <c r="ID163" s="21">
        <v>17</v>
      </c>
      <c r="IE163" s="22" t="s">
        <v>60</v>
      </c>
      <c r="IF163" s="22"/>
      <c r="IG163" s="22"/>
      <c r="IH163" s="22"/>
      <c r="II163" s="22"/>
    </row>
    <row r="164" spans="1:243" s="21" customFormat="1" ht="31.5" customHeight="1">
      <c r="A164" s="55">
        <v>13.03</v>
      </c>
      <c r="B164" s="78" t="s">
        <v>73</v>
      </c>
      <c r="C164" s="56"/>
      <c r="D164" s="79">
        <v>60</v>
      </c>
      <c r="E164" s="80" t="s">
        <v>60</v>
      </c>
      <c r="F164" s="66">
        <v>301.71</v>
      </c>
      <c r="G164" s="41"/>
      <c r="H164" s="35"/>
      <c r="I164" s="36" t="s">
        <v>33</v>
      </c>
      <c r="J164" s="37">
        <f t="shared" si="4"/>
        <v>1</v>
      </c>
      <c r="K164" s="35" t="s">
        <v>34</v>
      </c>
      <c r="L164" s="35" t="s">
        <v>4</v>
      </c>
      <c r="M164" s="38"/>
      <c r="N164" s="46"/>
      <c r="O164" s="46"/>
      <c r="P164" s="47"/>
      <c r="Q164" s="46"/>
      <c r="R164" s="46"/>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9">
        <f t="shared" si="5"/>
        <v>18102.6</v>
      </c>
      <c r="BB164" s="48">
        <f t="shared" si="6"/>
        <v>18102.6</v>
      </c>
      <c r="BC164" s="50" t="str">
        <f t="shared" si="7"/>
        <v>INR  Eighteen Thousand One Hundred &amp; Two  and Paise Sixty Only</v>
      </c>
      <c r="IA164" s="21">
        <v>13.03</v>
      </c>
      <c r="IB164" s="65" t="s">
        <v>73</v>
      </c>
      <c r="ID164" s="21">
        <v>60</v>
      </c>
      <c r="IE164" s="22" t="s">
        <v>60</v>
      </c>
      <c r="IF164" s="22"/>
      <c r="IG164" s="22"/>
      <c r="IH164" s="22"/>
      <c r="II164" s="22"/>
    </row>
    <row r="165" spans="1:243" s="21" customFormat="1" ht="43.5" customHeight="1">
      <c r="A165" s="55">
        <v>13.04</v>
      </c>
      <c r="B165" s="78" t="s">
        <v>187</v>
      </c>
      <c r="C165" s="56"/>
      <c r="D165" s="79">
        <v>221</v>
      </c>
      <c r="E165" s="80" t="s">
        <v>60</v>
      </c>
      <c r="F165" s="66">
        <v>384.04</v>
      </c>
      <c r="G165" s="41"/>
      <c r="H165" s="35"/>
      <c r="I165" s="36" t="s">
        <v>33</v>
      </c>
      <c r="J165" s="37">
        <f t="shared" si="4"/>
        <v>1</v>
      </c>
      <c r="K165" s="35" t="s">
        <v>34</v>
      </c>
      <c r="L165" s="35" t="s">
        <v>4</v>
      </c>
      <c r="M165" s="38"/>
      <c r="N165" s="46"/>
      <c r="O165" s="46"/>
      <c r="P165" s="47"/>
      <c r="Q165" s="46"/>
      <c r="R165" s="46"/>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9">
        <f t="shared" si="5"/>
        <v>84872.84</v>
      </c>
      <c r="BB165" s="48">
        <f t="shared" si="6"/>
        <v>84872.84</v>
      </c>
      <c r="BC165" s="50" t="str">
        <f t="shared" si="7"/>
        <v>INR  Eighty Four Thousand Eight Hundred &amp; Seventy Two  and Paise Eighty Four Only</v>
      </c>
      <c r="IA165" s="21">
        <v>13.04</v>
      </c>
      <c r="IB165" s="65" t="s">
        <v>187</v>
      </c>
      <c r="ID165" s="21">
        <v>221</v>
      </c>
      <c r="IE165" s="22" t="s">
        <v>60</v>
      </c>
      <c r="IF165" s="22"/>
      <c r="IG165" s="22"/>
      <c r="IH165" s="22"/>
      <c r="II165" s="22"/>
    </row>
    <row r="166" spans="1:243" s="21" customFormat="1" ht="29.25" customHeight="1">
      <c r="A166" s="55">
        <v>13.05</v>
      </c>
      <c r="B166" s="78" t="s">
        <v>188</v>
      </c>
      <c r="C166" s="56"/>
      <c r="D166" s="79">
        <v>28</v>
      </c>
      <c r="E166" s="80" t="s">
        <v>60</v>
      </c>
      <c r="F166" s="66">
        <v>464.45</v>
      </c>
      <c r="G166" s="41"/>
      <c r="H166" s="35"/>
      <c r="I166" s="36" t="s">
        <v>33</v>
      </c>
      <c r="J166" s="37">
        <f t="shared" si="4"/>
        <v>1</v>
      </c>
      <c r="K166" s="35" t="s">
        <v>34</v>
      </c>
      <c r="L166" s="35" t="s">
        <v>4</v>
      </c>
      <c r="M166" s="38"/>
      <c r="N166" s="46"/>
      <c r="O166" s="46"/>
      <c r="P166" s="47"/>
      <c r="Q166" s="46"/>
      <c r="R166" s="46"/>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9">
        <f t="shared" si="5"/>
        <v>13004.6</v>
      </c>
      <c r="BB166" s="48">
        <f t="shared" si="6"/>
        <v>13004.6</v>
      </c>
      <c r="BC166" s="50" t="str">
        <f t="shared" si="7"/>
        <v>INR  Thirteen Thousand  &amp;Four  and Paise Sixty Only</v>
      </c>
      <c r="IA166" s="21">
        <v>13.05</v>
      </c>
      <c r="IB166" s="65" t="s">
        <v>188</v>
      </c>
      <c r="ID166" s="21">
        <v>28</v>
      </c>
      <c r="IE166" s="22" t="s">
        <v>60</v>
      </c>
      <c r="IF166" s="22"/>
      <c r="IG166" s="22"/>
      <c r="IH166" s="22"/>
      <c r="II166" s="22"/>
    </row>
    <row r="167" spans="1:243" s="21" customFormat="1" ht="30.75" customHeight="1">
      <c r="A167" s="55">
        <v>13.06</v>
      </c>
      <c r="B167" s="78" t="s">
        <v>189</v>
      </c>
      <c r="C167" s="56"/>
      <c r="D167" s="79">
        <v>1</v>
      </c>
      <c r="E167" s="80" t="s">
        <v>60</v>
      </c>
      <c r="F167" s="66">
        <v>560.81</v>
      </c>
      <c r="G167" s="41"/>
      <c r="H167" s="35"/>
      <c r="I167" s="36" t="s">
        <v>33</v>
      </c>
      <c r="J167" s="37">
        <f t="shared" si="4"/>
        <v>1</v>
      </c>
      <c r="K167" s="35" t="s">
        <v>34</v>
      </c>
      <c r="L167" s="35" t="s">
        <v>4</v>
      </c>
      <c r="M167" s="38"/>
      <c r="N167" s="46"/>
      <c r="O167" s="46"/>
      <c r="P167" s="47"/>
      <c r="Q167" s="46"/>
      <c r="R167" s="46"/>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9">
        <f t="shared" si="5"/>
        <v>560.81</v>
      </c>
      <c r="BB167" s="48">
        <f t="shared" si="6"/>
        <v>560.81</v>
      </c>
      <c r="BC167" s="50" t="str">
        <f t="shared" si="7"/>
        <v>INR  Five Hundred &amp; Sixty  and Paise Eighty One Only</v>
      </c>
      <c r="IA167" s="21">
        <v>13.06</v>
      </c>
      <c r="IB167" s="65" t="s">
        <v>189</v>
      </c>
      <c r="ID167" s="21">
        <v>1</v>
      </c>
      <c r="IE167" s="22" t="s">
        <v>60</v>
      </c>
      <c r="IF167" s="22"/>
      <c r="IG167" s="22"/>
      <c r="IH167" s="22"/>
      <c r="II167" s="22"/>
    </row>
    <row r="168" spans="1:243" s="21" customFormat="1" ht="78.75" customHeight="1">
      <c r="A168" s="55">
        <v>13.07</v>
      </c>
      <c r="B168" s="78" t="s">
        <v>190</v>
      </c>
      <c r="C168" s="56"/>
      <c r="D168" s="67"/>
      <c r="E168" s="67"/>
      <c r="F168" s="67"/>
      <c r="G168" s="67"/>
      <c r="H168" s="67"/>
      <c r="I168" s="67"/>
      <c r="J168" s="67"/>
      <c r="K168" s="67"/>
      <c r="L168" s="67"/>
      <c r="M168" s="67"/>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IA168" s="21">
        <v>13.07</v>
      </c>
      <c r="IB168" s="65" t="s">
        <v>190</v>
      </c>
      <c r="IE168" s="22"/>
      <c r="IF168" s="22"/>
      <c r="IG168" s="22"/>
      <c r="IH168" s="22"/>
      <c r="II168" s="22"/>
    </row>
    <row r="169" spans="1:243" s="21" customFormat="1" ht="31.5" customHeight="1">
      <c r="A169" s="55">
        <v>13.08</v>
      </c>
      <c r="B169" s="78" t="s">
        <v>72</v>
      </c>
      <c r="C169" s="56"/>
      <c r="D169" s="79">
        <v>5</v>
      </c>
      <c r="E169" s="80" t="s">
        <v>60</v>
      </c>
      <c r="F169" s="66">
        <v>392.46</v>
      </c>
      <c r="G169" s="41"/>
      <c r="H169" s="35"/>
      <c r="I169" s="36" t="s">
        <v>33</v>
      </c>
      <c r="J169" s="37">
        <f t="shared" si="4"/>
        <v>1</v>
      </c>
      <c r="K169" s="35" t="s">
        <v>34</v>
      </c>
      <c r="L169" s="35" t="s">
        <v>4</v>
      </c>
      <c r="M169" s="38"/>
      <c r="N169" s="46"/>
      <c r="O169" s="46"/>
      <c r="P169" s="47"/>
      <c r="Q169" s="46"/>
      <c r="R169" s="46"/>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9">
        <f t="shared" si="5"/>
        <v>1962.3</v>
      </c>
      <c r="BB169" s="48">
        <f t="shared" si="6"/>
        <v>1962.3</v>
      </c>
      <c r="BC169" s="50" t="str">
        <f t="shared" si="7"/>
        <v>INR  One Thousand Nine Hundred &amp; Sixty Two  and Paise Thirty Only</v>
      </c>
      <c r="IA169" s="21">
        <v>13.08</v>
      </c>
      <c r="IB169" s="65" t="s">
        <v>72</v>
      </c>
      <c r="ID169" s="21">
        <v>5</v>
      </c>
      <c r="IE169" s="22" t="s">
        <v>60</v>
      </c>
      <c r="IF169" s="22"/>
      <c r="IG169" s="22"/>
      <c r="IH169" s="22"/>
      <c r="II169" s="22"/>
    </row>
    <row r="170" spans="1:243" s="21" customFormat="1" ht="33" customHeight="1">
      <c r="A170" s="55">
        <v>13.09</v>
      </c>
      <c r="B170" s="78" t="s">
        <v>73</v>
      </c>
      <c r="C170" s="56"/>
      <c r="D170" s="79">
        <v>10</v>
      </c>
      <c r="E170" s="80" t="s">
        <v>60</v>
      </c>
      <c r="F170" s="66">
        <v>433.23</v>
      </c>
      <c r="G170" s="41"/>
      <c r="H170" s="35"/>
      <c r="I170" s="36" t="s">
        <v>33</v>
      </c>
      <c r="J170" s="37">
        <f t="shared" si="4"/>
        <v>1</v>
      </c>
      <c r="K170" s="35" t="s">
        <v>34</v>
      </c>
      <c r="L170" s="35" t="s">
        <v>4</v>
      </c>
      <c r="M170" s="38"/>
      <c r="N170" s="46"/>
      <c r="O170" s="46"/>
      <c r="P170" s="47"/>
      <c r="Q170" s="46"/>
      <c r="R170" s="46"/>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9">
        <f t="shared" si="5"/>
        <v>4332.3</v>
      </c>
      <c r="BB170" s="48">
        <f t="shared" si="6"/>
        <v>4332.3</v>
      </c>
      <c r="BC170" s="50" t="str">
        <f t="shared" si="7"/>
        <v>INR  Four Thousand Three Hundred &amp; Thirty Two  and Paise Thirty Only</v>
      </c>
      <c r="IA170" s="21">
        <v>13.09</v>
      </c>
      <c r="IB170" s="65" t="s">
        <v>73</v>
      </c>
      <c r="ID170" s="21">
        <v>10</v>
      </c>
      <c r="IE170" s="22" t="s">
        <v>60</v>
      </c>
      <c r="IF170" s="22"/>
      <c r="IG170" s="22"/>
      <c r="IH170" s="22"/>
      <c r="II170" s="22"/>
    </row>
    <row r="171" spans="1:243" s="21" customFormat="1" ht="49.5" customHeight="1">
      <c r="A171" s="57">
        <v>13.1</v>
      </c>
      <c r="B171" s="78" t="s">
        <v>191</v>
      </c>
      <c r="C171" s="56"/>
      <c r="D171" s="67"/>
      <c r="E171" s="67"/>
      <c r="F171" s="67"/>
      <c r="G171" s="67"/>
      <c r="H171" s="67"/>
      <c r="I171" s="67"/>
      <c r="J171" s="67"/>
      <c r="K171" s="67"/>
      <c r="L171" s="67"/>
      <c r="M171" s="67"/>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IA171" s="21">
        <v>13.1</v>
      </c>
      <c r="IB171" s="65" t="s">
        <v>191</v>
      </c>
      <c r="IE171" s="22"/>
      <c r="IF171" s="22"/>
      <c r="IG171" s="22"/>
      <c r="IH171" s="22"/>
      <c r="II171" s="22"/>
    </row>
    <row r="172" spans="1:243" s="21" customFormat="1" ht="30" customHeight="1">
      <c r="A172" s="55">
        <v>13.11</v>
      </c>
      <c r="B172" s="78" t="s">
        <v>73</v>
      </c>
      <c r="C172" s="56"/>
      <c r="D172" s="79">
        <v>10</v>
      </c>
      <c r="E172" s="80" t="s">
        <v>60</v>
      </c>
      <c r="F172" s="66">
        <v>248.84</v>
      </c>
      <c r="G172" s="41"/>
      <c r="H172" s="35"/>
      <c r="I172" s="36" t="s">
        <v>33</v>
      </c>
      <c r="J172" s="37">
        <f t="shared" si="4"/>
        <v>1</v>
      </c>
      <c r="K172" s="35" t="s">
        <v>34</v>
      </c>
      <c r="L172" s="35" t="s">
        <v>4</v>
      </c>
      <c r="M172" s="38"/>
      <c r="N172" s="46"/>
      <c r="O172" s="46"/>
      <c r="P172" s="47"/>
      <c r="Q172" s="46"/>
      <c r="R172" s="46"/>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9">
        <f t="shared" si="5"/>
        <v>2488.4</v>
      </c>
      <c r="BB172" s="48">
        <f t="shared" si="6"/>
        <v>2488.4</v>
      </c>
      <c r="BC172" s="50" t="str">
        <f t="shared" si="7"/>
        <v>INR  Two Thousand Four Hundred &amp; Eighty Eight  and Paise Forty Only</v>
      </c>
      <c r="IA172" s="21">
        <v>13.11</v>
      </c>
      <c r="IB172" s="65" t="s">
        <v>73</v>
      </c>
      <c r="ID172" s="21">
        <v>10</v>
      </c>
      <c r="IE172" s="22" t="s">
        <v>60</v>
      </c>
      <c r="IF172" s="22"/>
      <c r="IG172" s="22"/>
      <c r="IH172" s="22"/>
      <c r="II172" s="22"/>
    </row>
    <row r="173" spans="1:243" s="21" customFormat="1" ht="31.5" customHeight="1">
      <c r="A173" s="55">
        <v>13.12</v>
      </c>
      <c r="B173" s="78" t="s">
        <v>187</v>
      </c>
      <c r="C173" s="56"/>
      <c r="D173" s="79">
        <v>35</v>
      </c>
      <c r="E173" s="80" t="s">
        <v>60</v>
      </c>
      <c r="F173" s="66">
        <v>319.64</v>
      </c>
      <c r="G173" s="41"/>
      <c r="H173" s="35"/>
      <c r="I173" s="36" t="s">
        <v>33</v>
      </c>
      <c r="J173" s="37">
        <f t="shared" si="4"/>
        <v>1</v>
      </c>
      <c r="K173" s="35" t="s">
        <v>34</v>
      </c>
      <c r="L173" s="35" t="s">
        <v>4</v>
      </c>
      <c r="M173" s="38"/>
      <c r="N173" s="46"/>
      <c r="O173" s="46"/>
      <c r="P173" s="47"/>
      <c r="Q173" s="46"/>
      <c r="R173" s="46"/>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9">
        <f t="shared" si="5"/>
        <v>11187.4</v>
      </c>
      <c r="BB173" s="48">
        <f t="shared" si="6"/>
        <v>11187.4</v>
      </c>
      <c r="BC173" s="50" t="str">
        <f t="shared" si="7"/>
        <v>INR  Eleven Thousand One Hundred &amp; Eighty Seven  and Paise Forty Only</v>
      </c>
      <c r="IA173" s="21">
        <v>13.12</v>
      </c>
      <c r="IB173" s="65" t="s">
        <v>187</v>
      </c>
      <c r="ID173" s="21">
        <v>35</v>
      </c>
      <c r="IE173" s="22" t="s">
        <v>60</v>
      </c>
      <c r="IF173" s="22"/>
      <c r="IG173" s="22"/>
      <c r="IH173" s="22"/>
      <c r="II173" s="22"/>
    </row>
    <row r="174" spans="1:243" s="21" customFormat="1" ht="31.5" customHeight="1">
      <c r="A174" s="55">
        <v>13.13</v>
      </c>
      <c r="B174" s="78" t="s">
        <v>188</v>
      </c>
      <c r="C174" s="56"/>
      <c r="D174" s="79">
        <v>40</v>
      </c>
      <c r="E174" s="80" t="s">
        <v>60</v>
      </c>
      <c r="F174" s="66">
        <v>372.38</v>
      </c>
      <c r="G174" s="41"/>
      <c r="H174" s="35"/>
      <c r="I174" s="36" t="s">
        <v>33</v>
      </c>
      <c r="J174" s="37">
        <f t="shared" si="4"/>
        <v>1</v>
      </c>
      <c r="K174" s="35" t="s">
        <v>34</v>
      </c>
      <c r="L174" s="35" t="s">
        <v>4</v>
      </c>
      <c r="M174" s="38"/>
      <c r="N174" s="46"/>
      <c r="O174" s="46"/>
      <c r="P174" s="47"/>
      <c r="Q174" s="46"/>
      <c r="R174" s="46"/>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9">
        <f t="shared" si="5"/>
        <v>14895.2</v>
      </c>
      <c r="BB174" s="48">
        <f t="shared" si="6"/>
        <v>14895.2</v>
      </c>
      <c r="BC174" s="50" t="str">
        <f t="shared" si="7"/>
        <v>INR  Fourteen Thousand Eight Hundred &amp; Ninety Five  and Paise Twenty Only</v>
      </c>
      <c r="IA174" s="21">
        <v>13.13</v>
      </c>
      <c r="IB174" s="65" t="s">
        <v>188</v>
      </c>
      <c r="ID174" s="21">
        <v>40</v>
      </c>
      <c r="IE174" s="22" t="s">
        <v>60</v>
      </c>
      <c r="IF174" s="22"/>
      <c r="IG174" s="22"/>
      <c r="IH174" s="22"/>
      <c r="II174" s="22"/>
    </row>
    <row r="175" spans="1:243" s="21" customFormat="1" ht="34.5" customHeight="1">
      <c r="A175" s="55">
        <v>13.14</v>
      </c>
      <c r="B175" s="78" t="s">
        <v>189</v>
      </c>
      <c r="C175" s="56"/>
      <c r="D175" s="79">
        <v>14</v>
      </c>
      <c r="E175" s="80" t="s">
        <v>60</v>
      </c>
      <c r="F175" s="66">
        <v>423.63</v>
      </c>
      <c r="G175" s="41"/>
      <c r="H175" s="35"/>
      <c r="I175" s="36" t="s">
        <v>33</v>
      </c>
      <c r="J175" s="37">
        <f t="shared" si="4"/>
        <v>1</v>
      </c>
      <c r="K175" s="35" t="s">
        <v>34</v>
      </c>
      <c r="L175" s="35" t="s">
        <v>4</v>
      </c>
      <c r="M175" s="38"/>
      <c r="N175" s="46"/>
      <c r="O175" s="46"/>
      <c r="P175" s="47"/>
      <c r="Q175" s="46"/>
      <c r="R175" s="46"/>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9">
        <f t="shared" si="5"/>
        <v>5930.82</v>
      </c>
      <c r="BB175" s="48">
        <f t="shared" si="6"/>
        <v>5930.82</v>
      </c>
      <c r="BC175" s="50" t="str">
        <f t="shared" si="7"/>
        <v>INR  Five Thousand Nine Hundred &amp; Thirty  and Paise Eighty Two Only</v>
      </c>
      <c r="IA175" s="21">
        <v>13.14</v>
      </c>
      <c r="IB175" s="65" t="s">
        <v>189</v>
      </c>
      <c r="ID175" s="21">
        <v>14</v>
      </c>
      <c r="IE175" s="22" t="s">
        <v>60</v>
      </c>
      <c r="IF175" s="22"/>
      <c r="IG175" s="22"/>
      <c r="IH175" s="22"/>
      <c r="II175" s="22"/>
    </row>
    <row r="176" spans="1:243" s="21" customFormat="1" ht="64.5" customHeight="1">
      <c r="A176" s="55">
        <v>13.15</v>
      </c>
      <c r="B176" s="78" t="s">
        <v>192</v>
      </c>
      <c r="C176" s="56"/>
      <c r="D176" s="67"/>
      <c r="E176" s="67"/>
      <c r="F176" s="67"/>
      <c r="G176" s="67"/>
      <c r="H176" s="67"/>
      <c r="I176" s="67"/>
      <c r="J176" s="67"/>
      <c r="K176" s="67"/>
      <c r="L176" s="67"/>
      <c r="M176" s="67"/>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IA176" s="21">
        <v>13.15</v>
      </c>
      <c r="IB176" s="65" t="s">
        <v>192</v>
      </c>
      <c r="IE176" s="22"/>
      <c r="IF176" s="22"/>
      <c r="IG176" s="22"/>
      <c r="IH176" s="22"/>
      <c r="II176" s="22"/>
    </row>
    <row r="177" spans="1:243" s="21" customFormat="1" ht="33" customHeight="1">
      <c r="A177" s="55">
        <v>13.16</v>
      </c>
      <c r="B177" s="78" t="s">
        <v>193</v>
      </c>
      <c r="C177" s="56"/>
      <c r="D177" s="79">
        <v>2</v>
      </c>
      <c r="E177" s="80" t="s">
        <v>59</v>
      </c>
      <c r="F177" s="66">
        <v>590.49</v>
      </c>
      <c r="G177" s="41"/>
      <c r="H177" s="35"/>
      <c r="I177" s="36" t="s">
        <v>33</v>
      </c>
      <c r="J177" s="37">
        <f t="shared" si="4"/>
        <v>1</v>
      </c>
      <c r="K177" s="35" t="s">
        <v>34</v>
      </c>
      <c r="L177" s="35" t="s">
        <v>4</v>
      </c>
      <c r="M177" s="38"/>
      <c r="N177" s="46"/>
      <c r="O177" s="46"/>
      <c r="P177" s="47"/>
      <c r="Q177" s="46"/>
      <c r="R177" s="46"/>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9">
        <f t="shared" si="5"/>
        <v>1180.98</v>
      </c>
      <c r="BB177" s="48">
        <f t="shared" si="6"/>
        <v>1180.98</v>
      </c>
      <c r="BC177" s="50" t="str">
        <f t="shared" si="7"/>
        <v>INR  One Thousand One Hundred &amp; Eighty  and Paise Ninety Eight Only</v>
      </c>
      <c r="IA177" s="21">
        <v>13.16</v>
      </c>
      <c r="IB177" s="65" t="s">
        <v>193</v>
      </c>
      <c r="ID177" s="21">
        <v>2</v>
      </c>
      <c r="IE177" s="22" t="s">
        <v>59</v>
      </c>
      <c r="IF177" s="22"/>
      <c r="IG177" s="22"/>
      <c r="IH177" s="22"/>
      <c r="II177" s="22"/>
    </row>
    <row r="178" spans="1:243" s="21" customFormat="1" ht="34.5" customHeight="1">
      <c r="A178" s="55">
        <v>13.17</v>
      </c>
      <c r="B178" s="78" t="s">
        <v>194</v>
      </c>
      <c r="C178" s="56"/>
      <c r="D178" s="67"/>
      <c r="E178" s="67"/>
      <c r="F178" s="67"/>
      <c r="G178" s="67"/>
      <c r="H178" s="67"/>
      <c r="I178" s="67"/>
      <c r="J178" s="67"/>
      <c r="K178" s="67"/>
      <c r="L178" s="67"/>
      <c r="M178" s="67"/>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IA178" s="21">
        <v>13.17</v>
      </c>
      <c r="IB178" s="65" t="s">
        <v>194</v>
      </c>
      <c r="IE178" s="22"/>
      <c r="IF178" s="22"/>
      <c r="IG178" s="22"/>
      <c r="IH178" s="22"/>
      <c r="II178" s="22"/>
    </row>
    <row r="179" spans="1:243" s="21" customFormat="1" ht="29.25" customHeight="1">
      <c r="A179" s="55">
        <v>13.18</v>
      </c>
      <c r="B179" s="78" t="s">
        <v>195</v>
      </c>
      <c r="C179" s="56"/>
      <c r="D179" s="79">
        <v>22</v>
      </c>
      <c r="E179" s="80" t="s">
        <v>59</v>
      </c>
      <c r="F179" s="66">
        <v>435.91</v>
      </c>
      <c r="G179" s="41"/>
      <c r="H179" s="35"/>
      <c r="I179" s="36" t="s">
        <v>33</v>
      </c>
      <c r="J179" s="37">
        <f t="shared" si="4"/>
        <v>1</v>
      </c>
      <c r="K179" s="35" t="s">
        <v>34</v>
      </c>
      <c r="L179" s="35" t="s">
        <v>4</v>
      </c>
      <c r="M179" s="38"/>
      <c r="N179" s="46"/>
      <c r="O179" s="46"/>
      <c r="P179" s="47"/>
      <c r="Q179" s="46"/>
      <c r="R179" s="46"/>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9">
        <f t="shared" si="5"/>
        <v>9590.02</v>
      </c>
      <c r="BB179" s="48">
        <f t="shared" si="6"/>
        <v>9590.02</v>
      </c>
      <c r="BC179" s="50" t="str">
        <f t="shared" si="7"/>
        <v>INR  Nine Thousand Five Hundred &amp; Ninety  and Paise Two Only</v>
      </c>
      <c r="IA179" s="21">
        <v>13.18</v>
      </c>
      <c r="IB179" s="65" t="s">
        <v>195</v>
      </c>
      <c r="ID179" s="21">
        <v>22</v>
      </c>
      <c r="IE179" s="22" t="s">
        <v>59</v>
      </c>
      <c r="IF179" s="22"/>
      <c r="IG179" s="22"/>
      <c r="IH179" s="22"/>
      <c r="II179" s="22"/>
    </row>
    <row r="180" spans="1:243" s="21" customFormat="1" ht="33" customHeight="1">
      <c r="A180" s="55">
        <v>13.19</v>
      </c>
      <c r="B180" s="78" t="s">
        <v>75</v>
      </c>
      <c r="C180" s="56"/>
      <c r="D180" s="79">
        <v>8</v>
      </c>
      <c r="E180" s="80" t="s">
        <v>59</v>
      </c>
      <c r="F180" s="66">
        <v>403.51</v>
      </c>
      <c r="G180" s="41"/>
      <c r="H180" s="35"/>
      <c r="I180" s="36" t="s">
        <v>33</v>
      </c>
      <c r="J180" s="37">
        <f t="shared" si="4"/>
        <v>1</v>
      </c>
      <c r="K180" s="35" t="s">
        <v>34</v>
      </c>
      <c r="L180" s="35" t="s">
        <v>4</v>
      </c>
      <c r="M180" s="38"/>
      <c r="N180" s="46"/>
      <c r="O180" s="46"/>
      <c r="P180" s="47"/>
      <c r="Q180" s="46"/>
      <c r="R180" s="46"/>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9">
        <f t="shared" si="5"/>
        <v>3228.08</v>
      </c>
      <c r="BB180" s="48">
        <f t="shared" si="6"/>
        <v>3228.08</v>
      </c>
      <c r="BC180" s="50" t="str">
        <f t="shared" si="7"/>
        <v>INR  Three Thousand Two Hundred &amp; Twenty Eight  and Paise Eight Only</v>
      </c>
      <c r="IA180" s="21">
        <v>13.19</v>
      </c>
      <c r="IB180" s="65" t="s">
        <v>75</v>
      </c>
      <c r="ID180" s="21">
        <v>8</v>
      </c>
      <c r="IE180" s="22" t="s">
        <v>59</v>
      </c>
      <c r="IF180" s="22"/>
      <c r="IG180" s="22"/>
      <c r="IH180" s="22"/>
      <c r="II180" s="22"/>
    </row>
    <row r="181" spans="1:243" s="21" customFormat="1" ht="30.75" customHeight="1">
      <c r="A181" s="57">
        <v>13.2</v>
      </c>
      <c r="B181" s="78" t="s">
        <v>196</v>
      </c>
      <c r="C181" s="56"/>
      <c r="D181" s="79">
        <v>4</v>
      </c>
      <c r="E181" s="80" t="s">
        <v>59</v>
      </c>
      <c r="F181" s="66">
        <v>509.64</v>
      </c>
      <c r="G181" s="41"/>
      <c r="H181" s="35"/>
      <c r="I181" s="36" t="s">
        <v>33</v>
      </c>
      <c r="J181" s="37">
        <f t="shared" si="4"/>
        <v>1</v>
      </c>
      <c r="K181" s="35" t="s">
        <v>34</v>
      </c>
      <c r="L181" s="35" t="s">
        <v>4</v>
      </c>
      <c r="M181" s="38"/>
      <c r="N181" s="46"/>
      <c r="O181" s="46"/>
      <c r="P181" s="47"/>
      <c r="Q181" s="46"/>
      <c r="R181" s="46"/>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9">
        <f t="shared" si="5"/>
        <v>2038.56</v>
      </c>
      <c r="BB181" s="48">
        <f t="shared" si="6"/>
        <v>2038.56</v>
      </c>
      <c r="BC181" s="50" t="str">
        <f t="shared" si="7"/>
        <v>INR  Two Thousand  &amp;Thirty Eight  and Paise Fifty Six Only</v>
      </c>
      <c r="IA181" s="21">
        <v>13.2</v>
      </c>
      <c r="IB181" s="65" t="s">
        <v>196</v>
      </c>
      <c r="ID181" s="21">
        <v>4</v>
      </c>
      <c r="IE181" s="22" t="s">
        <v>59</v>
      </c>
      <c r="IF181" s="22"/>
      <c r="IG181" s="22"/>
      <c r="IH181" s="22"/>
      <c r="II181" s="22"/>
    </row>
    <row r="182" spans="1:243" s="21" customFormat="1" ht="30.75" customHeight="1">
      <c r="A182" s="55">
        <v>13.21</v>
      </c>
      <c r="B182" s="78" t="s">
        <v>197</v>
      </c>
      <c r="C182" s="56"/>
      <c r="D182" s="79">
        <v>2</v>
      </c>
      <c r="E182" s="80" t="s">
        <v>59</v>
      </c>
      <c r="F182" s="66">
        <v>594.83</v>
      </c>
      <c r="G182" s="41"/>
      <c r="H182" s="35"/>
      <c r="I182" s="36" t="s">
        <v>33</v>
      </c>
      <c r="J182" s="37">
        <f t="shared" si="4"/>
        <v>1</v>
      </c>
      <c r="K182" s="35" t="s">
        <v>34</v>
      </c>
      <c r="L182" s="35" t="s">
        <v>4</v>
      </c>
      <c r="M182" s="38"/>
      <c r="N182" s="46"/>
      <c r="O182" s="46"/>
      <c r="P182" s="47"/>
      <c r="Q182" s="46"/>
      <c r="R182" s="46"/>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9">
        <f t="shared" si="5"/>
        <v>1189.66</v>
      </c>
      <c r="BB182" s="48">
        <f t="shared" si="6"/>
        <v>1189.66</v>
      </c>
      <c r="BC182" s="50" t="str">
        <f t="shared" si="7"/>
        <v>INR  One Thousand One Hundred &amp; Eighty Nine  and Paise Sixty Six Only</v>
      </c>
      <c r="IA182" s="21">
        <v>13.21</v>
      </c>
      <c r="IB182" s="65" t="s">
        <v>197</v>
      </c>
      <c r="ID182" s="21">
        <v>2</v>
      </c>
      <c r="IE182" s="22" t="s">
        <v>59</v>
      </c>
      <c r="IF182" s="22"/>
      <c r="IG182" s="22"/>
      <c r="IH182" s="22"/>
      <c r="II182" s="22"/>
    </row>
    <row r="183" spans="1:243" s="21" customFormat="1" ht="46.5" customHeight="1">
      <c r="A183" s="55">
        <v>13.22</v>
      </c>
      <c r="B183" s="78" t="s">
        <v>198</v>
      </c>
      <c r="C183" s="56"/>
      <c r="D183" s="67"/>
      <c r="E183" s="67"/>
      <c r="F183" s="67"/>
      <c r="G183" s="67"/>
      <c r="H183" s="67"/>
      <c r="I183" s="67"/>
      <c r="J183" s="67"/>
      <c r="K183" s="67"/>
      <c r="L183" s="67"/>
      <c r="M183" s="67"/>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IA183" s="21">
        <v>13.22</v>
      </c>
      <c r="IB183" s="65" t="s">
        <v>198</v>
      </c>
      <c r="IE183" s="22"/>
      <c r="IF183" s="22"/>
      <c r="IG183" s="22"/>
      <c r="IH183" s="22"/>
      <c r="II183" s="22"/>
    </row>
    <row r="184" spans="1:243" s="21" customFormat="1" ht="32.25" customHeight="1">
      <c r="A184" s="55">
        <v>13.23</v>
      </c>
      <c r="B184" s="78" t="s">
        <v>75</v>
      </c>
      <c r="C184" s="56"/>
      <c r="D184" s="79">
        <v>6</v>
      </c>
      <c r="E184" s="80" t="s">
        <v>59</v>
      </c>
      <c r="F184" s="66">
        <v>338.8</v>
      </c>
      <c r="G184" s="41"/>
      <c r="H184" s="35"/>
      <c r="I184" s="36" t="s">
        <v>33</v>
      </c>
      <c r="J184" s="37">
        <f t="shared" si="4"/>
        <v>1</v>
      </c>
      <c r="K184" s="35" t="s">
        <v>34</v>
      </c>
      <c r="L184" s="35" t="s">
        <v>4</v>
      </c>
      <c r="M184" s="38"/>
      <c r="N184" s="46"/>
      <c r="O184" s="46"/>
      <c r="P184" s="47"/>
      <c r="Q184" s="46"/>
      <c r="R184" s="46"/>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9">
        <f t="shared" si="5"/>
        <v>2032.8</v>
      </c>
      <c r="BB184" s="48">
        <f t="shared" si="6"/>
        <v>2032.8</v>
      </c>
      <c r="BC184" s="50" t="str">
        <f t="shared" si="7"/>
        <v>INR  Two Thousand  &amp;Thirty Two  and Paise Eighty Only</v>
      </c>
      <c r="IA184" s="21">
        <v>13.23</v>
      </c>
      <c r="IB184" s="65" t="s">
        <v>75</v>
      </c>
      <c r="ID184" s="21">
        <v>6</v>
      </c>
      <c r="IE184" s="22" t="s">
        <v>59</v>
      </c>
      <c r="IF184" s="22"/>
      <c r="IG184" s="22"/>
      <c r="IH184" s="22"/>
      <c r="II184" s="22"/>
    </row>
    <row r="185" spans="1:243" s="21" customFormat="1" ht="32.25" customHeight="1">
      <c r="A185" s="55">
        <v>13.24</v>
      </c>
      <c r="B185" s="78" t="s">
        <v>199</v>
      </c>
      <c r="C185" s="56"/>
      <c r="D185" s="67"/>
      <c r="E185" s="67"/>
      <c r="F185" s="67"/>
      <c r="G185" s="67"/>
      <c r="H185" s="67"/>
      <c r="I185" s="67"/>
      <c r="J185" s="67"/>
      <c r="K185" s="67"/>
      <c r="L185" s="67"/>
      <c r="M185" s="67"/>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IA185" s="21">
        <v>13.24</v>
      </c>
      <c r="IB185" s="65" t="s">
        <v>199</v>
      </c>
      <c r="IE185" s="22"/>
      <c r="IF185" s="22"/>
      <c r="IG185" s="22"/>
      <c r="IH185" s="22"/>
      <c r="II185" s="22"/>
    </row>
    <row r="186" spans="1:243" s="21" customFormat="1" ht="26.25" customHeight="1">
      <c r="A186" s="55">
        <v>13.25</v>
      </c>
      <c r="B186" s="78" t="s">
        <v>200</v>
      </c>
      <c r="C186" s="56"/>
      <c r="D186" s="67"/>
      <c r="E186" s="67"/>
      <c r="F186" s="67"/>
      <c r="G186" s="67"/>
      <c r="H186" s="67"/>
      <c r="I186" s="67"/>
      <c r="J186" s="67"/>
      <c r="K186" s="67"/>
      <c r="L186" s="67"/>
      <c r="M186" s="67"/>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IA186" s="21">
        <v>13.25</v>
      </c>
      <c r="IB186" s="65" t="s">
        <v>200</v>
      </c>
      <c r="IE186" s="22"/>
      <c r="IF186" s="22"/>
      <c r="IG186" s="22"/>
      <c r="IH186" s="22"/>
      <c r="II186" s="22"/>
    </row>
    <row r="187" spans="1:243" s="21" customFormat="1" ht="31.5" customHeight="1">
      <c r="A187" s="55">
        <v>13.26</v>
      </c>
      <c r="B187" s="78" t="s">
        <v>74</v>
      </c>
      <c r="C187" s="56"/>
      <c r="D187" s="79">
        <v>42</v>
      </c>
      <c r="E187" s="80" t="s">
        <v>59</v>
      </c>
      <c r="F187" s="66">
        <v>63.88</v>
      </c>
      <c r="G187" s="41"/>
      <c r="H187" s="35"/>
      <c r="I187" s="36" t="s">
        <v>33</v>
      </c>
      <c r="J187" s="37">
        <f t="shared" si="4"/>
        <v>1</v>
      </c>
      <c r="K187" s="35" t="s">
        <v>34</v>
      </c>
      <c r="L187" s="35" t="s">
        <v>4</v>
      </c>
      <c r="M187" s="38"/>
      <c r="N187" s="46"/>
      <c r="O187" s="46"/>
      <c r="P187" s="47"/>
      <c r="Q187" s="46"/>
      <c r="R187" s="46"/>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9">
        <f t="shared" si="5"/>
        <v>2682.96</v>
      </c>
      <c r="BB187" s="48">
        <f t="shared" si="6"/>
        <v>2682.96</v>
      </c>
      <c r="BC187" s="50" t="str">
        <f t="shared" si="7"/>
        <v>INR  Two Thousand Six Hundred &amp; Eighty Two  and Paise Ninety Six Only</v>
      </c>
      <c r="IA187" s="21">
        <v>13.26</v>
      </c>
      <c r="IB187" s="65" t="s">
        <v>74</v>
      </c>
      <c r="ID187" s="21">
        <v>42</v>
      </c>
      <c r="IE187" s="22" t="s">
        <v>59</v>
      </c>
      <c r="IF187" s="22"/>
      <c r="IG187" s="22"/>
      <c r="IH187" s="22"/>
      <c r="II187" s="22"/>
    </row>
    <row r="188" spans="1:243" s="21" customFormat="1" ht="204" customHeight="1">
      <c r="A188" s="55">
        <v>13.27</v>
      </c>
      <c r="B188" s="78" t="s">
        <v>201</v>
      </c>
      <c r="C188" s="56"/>
      <c r="D188" s="67"/>
      <c r="E188" s="67"/>
      <c r="F188" s="67"/>
      <c r="G188" s="67"/>
      <c r="H188" s="67"/>
      <c r="I188" s="67"/>
      <c r="J188" s="67"/>
      <c r="K188" s="67"/>
      <c r="L188" s="67"/>
      <c r="M188" s="67"/>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IA188" s="21">
        <v>13.27</v>
      </c>
      <c r="IB188" s="65" t="s">
        <v>201</v>
      </c>
      <c r="IE188" s="22"/>
      <c r="IF188" s="22"/>
      <c r="IG188" s="22"/>
      <c r="IH188" s="22"/>
      <c r="II188" s="22"/>
    </row>
    <row r="189" spans="1:243" s="21" customFormat="1" ht="30.75" customHeight="1">
      <c r="A189" s="55">
        <v>13.28</v>
      </c>
      <c r="B189" s="78" t="s">
        <v>202</v>
      </c>
      <c r="C189" s="56"/>
      <c r="D189" s="79">
        <v>6</v>
      </c>
      <c r="E189" s="80" t="s">
        <v>59</v>
      </c>
      <c r="F189" s="66">
        <v>1387.51</v>
      </c>
      <c r="G189" s="41"/>
      <c r="H189" s="35"/>
      <c r="I189" s="36" t="s">
        <v>33</v>
      </c>
      <c r="J189" s="37">
        <f t="shared" si="4"/>
        <v>1</v>
      </c>
      <c r="K189" s="35" t="s">
        <v>34</v>
      </c>
      <c r="L189" s="35" t="s">
        <v>4</v>
      </c>
      <c r="M189" s="38"/>
      <c r="N189" s="46"/>
      <c r="O189" s="46"/>
      <c r="P189" s="47"/>
      <c r="Q189" s="46"/>
      <c r="R189" s="46"/>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9">
        <f t="shared" si="5"/>
        <v>8325.06</v>
      </c>
      <c r="BB189" s="48">
        <f t="shared" si="6"/>
        <v>8325.06</v>
      </c>
      <c r="BC189" s="50" t="str">
        <f t="shared" si="7"/>
        <v>INR  Eight Thousand Three Hundred &amp; Twenty Five  and Paise Six Only</v>
      </c>
      <c r="IA189" s="21">
        <v>13.28</v>
      </c>
      <c r="IB189" s="65" t="s">
        <v>202</v>
      </c>
      <c r="ID189" s="21">
        <v>6</v>
      </c>
      <c r="IE189" s="22" t="s">
        <v>59</v>
      </c>
      <c r="IF189" s="22"/>
      <c r="IG189" s="22"/>
      <c r="IH189" s="22"/>
      <c r="II189" s="22"/>
    </row>
    <row r="190" spans="1:243" s="21" customFormat="1" ht="64.5" customHeight="1">
      <c r="A190" s="55">
        <v>13.29</v>
      </c>
      <c r="B190" s="78" t="s">
        <v>203</v>
      </c>
      <c r="C190" s="56"/>
      <c r="D190" s="67"/>
      <c r="E190" s="67"/>
      <c r="F190" s="67"/>
      <c r="G190" s="67"/>
      <c r="H190" s="67"/>
      <c r="I190" s="67"/>
      <c r="J190" s="67"/>
      <c r="K190" s="67"/>
      <c r="L190" s="67"/>
      <c r="M190" s="67"/>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IA190" s="21">
        <v>13.29</v>
      </c>
      <c r="IB190" s="65" t="s">
        <v>203</v>
      </c>
      <c r="IE190" s="22"/>
      <c r="IF190" s="22"/>
      <c r="IG190" s="22"/>
      <c r="IH190" s="22"/>
      <c r="II190" s="22"/>
    </row>
    <row r="191" spans="1:243" s="21" customFormat="1" ht="31.5" customHeight="1">
      <c r="A191" s="57">
        <v>13.3</v>
      </c>
      <c r="B191" s="78" t="s">
        <v>204</v>
      </c>
      <c r="C191" s="56"/>
      <c r="D191" s="79">
        <v>17</v>
      </c>
      <c r="E191" s="80" t="s">
        <v>60</v>
      </c>
      <c r="F191" s="66">
        <v>13.33</v>
      </c>
      <c r="G191" s="41"/>
      <c r="H191" s="35"/>
      <c r="I191" s="36" t="s">
        <v>33</v>
      </c>
      <c r="J191" s="37">
        <f t="shared" si="4"/>
        <v>1</v>
      </c>
      <c r="K191" s="35" t="s">
        <v>34</v>
      </c>
      <c r="L191" s="35" t="s">
        <v>4</v>
      </c>
      <c r="M191" s="38"/>
      <c r="N191" s="46"/>
      <c r="O191" s="46"/>
      <c r="P191" s="47"/>
      <c r="Q191" s="46"/>
      <c r="R191" s="46"/>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9">
        <f t="shared" si="5"/>
        <v>226.61</v>
      </c>
      <c r="BB191" s="48">
        <f t="shared" si="6"/>
        <v>226.61</v>
      </c>
      <c r="BC191" s="50" t="str">
        <f t="shared" si="7"/>
        <v>INR  Two Hundred &amp; Twenty Six  and Paise Sixty One Only</v>
      </c>
      <c r="IA191" s="21">
        <v>13.3</v>
      </c>
      <c r="IB191" s="65" t="s">
        <v>204</v>
      </c>
      <c r="ID191" s="21">
        <v>17</v>
      </c>
      <c r="IE191" s="22" t="s">
        <v>60</v>
      </c>
      <c r="IF191" s="22"/>
      <c r="IG191" s="22"/>
      <c r="IH191" s="22"/>
      <c r="II191" s="22"/>
    </row>
    <row r="192" spans="1:243" s="21" customFormat="1" ht="30" customHeight="1">
      <c r="A192" s="55">
        <v>13.31</v>
      </c>
      <c r="B192" s="78" t="s">
        <v>205</v>
      </c>
      <c r="C192" s="56"/>
      <c r="D192" s="79">
        <v>60</v>
      </c>
      <c r="E192" s="80" t="s">
        <v>60</v>
      </c>
      <c r="F192" s="66">
        <v>15.91</v>
      </c>
      <c r="G192" s="41"/>
      <c r="H192" s="35"/>
      <c r="I192" s="36" t="s">
        <v>33</v>
      </c>
      <c r="J192" s="37">
        <f t="shared" si="4"/>
        <v>1</v>
      </c>
      <c r="K192" s="35" t="s">
        <v>34</v>
      </c>
      <c r="L192" s="35" t="s">
        <v>4</v>
      </c>
      <c r="M192" s="38"/>
      <c r="N192" s="46"/>
      <c r="O192" s="46"/>
      <c r="P192" s="47"/>
      <c r="Q192" s="46"/>
      <c r="R192" s="46"/>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9">
        <f t="shared" si="5"/>
        <v>954.6</v>
      </c>
      <c r="BB192" s="48">
        <f t="shared" si="6"/>
        <v>954.6</v>
      </c>
      <c r="BC192" s="50" t="str">
        <f t="shared" si="7"/>
        <v>INR  Nine Hundred &amp; Fifty Four  and Paise Sixty Only</v>
      </c>
      <c r="IA192" s="21">
        <v>13.31</v>
      </c>
      <c r="IB192" s="65" t="s">
        <v>205</v>
      </c>
      <c r="ID192" s="21">
        <v>60</v>
      </c>
      <c r="IE192" s="22" t="s">
        <v>60</v>
      </c>
      <c r="IF192" s="22"/>
      <c r="IG192" s="22"/>
      <c r="IH192" s="22"/>
      <c r="II192" s="22"/>
    </row>
    <row r="193" spans="1:243" s="21" customFormat="1" ht="33.75" customHeight="1">
      <c r="A193" s="55">
        <v>13.32</v>
      </c>
      <c r="B193" s="78" t="s">
        <v>206</v>
      </c>
      <c r="C193" s="56"/>
      <c r="D193" s="79">
        <v>221</v>
      </c>
      <c r="E193" s="80" t="s">
        <v>60</v>
      </c>
      <c r="F193" s="66">
        <v>20.78</v>
      </c>
      <c r="G193" s="41"/>
      <c r="H193" s="35"/>
      <c r="I193" s="36" t="s">
        <v>33</v>
      </c>
      <c r="J193" s="37">
        <f t="shared" si="4"/>
        <v>1</v>
      </c>
      <c r="K193" s="35" t="s">
        <v>34</v>
      </c>
      <c r="L193" s="35" t="s">
        <v>4</v>
      </c>
      <c r="M193" s="38"/>
      <c r="N193" s="46"/>
      <c r="O193" s="46"/>
      <c r="P193" s="47"/>
      <c r="Q193" s="46"/>
      <c r="R193" s="46"/>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9">
        <f t="shared" si="5"/>
        <v>4592.38</v>
      </c>
      <c r="BB193" s="48">
        <f t="shared" si="6"/>
        <v>4592.38</v>
      </c>
      <c r="BC193" s="50" t="str">
        <f t="shared" si="7"/>
        <v>INR  Four Thousand Five Hundred &amp; Ninety Two  and Paise Thirty Eight Only</v>
      </c>
      <c r="IA193" s="21">
        <v>13.32</v>
      </c>
      <c r="IB193" s="65" t="s">
        <v>206</v>
      </c>
      <c r="ID193" s="21">
        <v>221</v>
      </c>
      <c r="IE193" s="22" t="s">
        <v>60</v>
      </c>
      <c r="IF193" s="22"/>
      <c r="IG193" s="22"/>
      <c r="IH193" s="22"/>
      <c r="II193" s="22"/>
    </row>
    <row r="194" spans="1:243" s="21" customFormat="1" ht="31.5" customHeight="1">
      <c r="A194" s="55">
        <v>13.33</v>
      </c>
      <c r="B194" s="78" t="s">
        <v>207</v>
      </c>
      <c r="C194" s="56"/>
      <c r="D194" s="79">
        <v>28</v>
      </c>
      <c r="E194" s="80" t="s">
        <v>60</v>
      </c>
      <c r="F194" s="66">
        <v>24.9</v>
      </c>
      <c r="G194" s="41"/>
      <c r="H194" s="35"/>
      <c r="I194" s="36" t="s">
        <v>33</v>
      </c>
      <c r="J194" s="37">
        <f t="shared" si="4"/>
        <v>1</v>
      </c>
      <c r="K194" s="35" t="s">
        <v>34</v>
      </c>
      <c r="L194" s="35" t="s">
        <v>4</v>
      </c>
      <c r="M194" s="38"/>
      <c r="N194" s="46"/>
      <c r="O194" s="46"/>
      <c r="P194" s="47"/>
      <c r="Q194" s="46"/>
      <c r="R194" s="46"/>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9">
        <f t="shared" si="5"/>
        <v>697.2</v>
      </c>
      <c r="BB194" s="48">
        <f t="shared" si="6"/>
        <v>697.2</v>
      </c>
      <c r="BC194" s="50" t="str">
        <f t="shared" si="7"/>
        <v>INR  Six Hundred &amp; Ninety Seven  and Paise Twenty Only</v>
      </c>
      <c r="IA194" s="21">
        <v>13.33</v>
      </c>
      <c r="IB194" s="65" t="s">
        <v>207</v>
      </c>
      <c r="ID194" s="21">
        <v>28</v>
      </c>
      <c r="IE194" s="22" t="s">
        <v>60</v>
      </c>
      <c r="IF194" s="22"/>
      <c r="IG194" s="22"/>
      <c r="IH194" s="22"/>
      <c r="II194" s="22"/>
    </row>
    <row r="195" spans="1:243" s="21" customFormat="1" ht="31.5" customHeight="1">
      <c r="A195" s="55">
        <v>13.34</v>
      </c>
      <c r="B195" s="78" t="s">
        <v>208</v>
      </c>
      <c r="C195" s="56"/>
      <c r="D195" s="79">
        <v>1</v>
      </c>
      <c r="E195" s="80" t="s">
        <v>60</v>
      </c>
      <c r="F195" s="66">
        <v>29.29</v>
      </c>
      <c r="G195" s="41"/>
      <c r="H195" s="35"/>
      <c r="I195" s="36" t="s">
        <v>33</v>
      </c>
      <c r="J195" s="37">
        <f aca="true" t="shared" si="8" ref="J195:J254">IF(I195="Less(-)",-1,1)</f>
        <v>1</v>
      </c>
      <c r="K195" s="35" t="s">
        <v>34</v>
      </c>
      <c r="L195" s="35" t="s">
        <v>4</v>
      </c>
      <c r="M195" s="38"/>
      <c r="N195" s="46"/>
      <c r="O195" s="46"/>
      <c r="P195" s="47"/>
      <c r="Q195" s="46"/>
      <c r="R195" s="46"/>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9">
        <f aca="true" t="shared" si="9" ref="BA195:BA254">total_amount_ba($B$2,$D$2,D195,F195,J195,K195,M195)</f>
        <v>29.29</v>
      </c>
      <c r="BB195" s="48">
        <f aca="true" t="shared" si="10" ref="BB195:BB254">BA195+SUM(N195:AZ195)</f>
        <v>29.29</v>
      </c>
      <c r="BC195" s="50" t="str">
        <f aca="true" t="shared" si="11" ref="BC195:BC254">SpellNumber(L195,BB195)</f>
        <v>INR  Twenty Nine and Paise Twenty Nine Only</v>
      </c>
      <c r="IA195" s="21">
        <v>13.34</v>
      </c>
      <c r="IB195" s="65" t="s">
        <v>208</v>
      </c>
      <c r="ID195" s="21">
        <v>1</v>
      </c>
      <c r="IE195" s="22" t="s">
        <v>60</v>
      </c>
      <c r="IF195" s="22"/>
      <c r="IG195" s="22"/>
      <c r="IH195" s="22"/>
      <c r="II195" s="22"/>
    </row>
    <row r="196" spans="1:243" s="21" customFormat="1" ht="45.75" customHeight="1">
      <c r="A196" s="55">
        <v>13.35</v>
      </c>
      <c r="B196" s="78" t="s">
        <v>209</v>
      </c>
      <c r="C196" s="56"/>
      <c r="D196" s="67"/>
      <c r="E196" s="67"/>
      <c r="F196" s="67"/>
      <c r="G196" s="67"/>
      <c r="H196" s="67"/>
      <c r="I196" s="67"/>
      <c r="J196" s="67"/>
      <c r="K196" s="67"/>
      <c r="L196" s="67"/>
      <c r="M196" s="67"/>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IA196" s="21">
        <v>13.35</v>
      </c>
      <c r="IB196" s="65" t="s">
        <v>209</v>
      </c>
      <c r="IE196" s="22"/>
      <c r="IF196" s="22"/>
      <c r="IG196" s="22"/>
      <c r="IH196" s="22"/>
      <c r="II196" s="22"/>
    </row>
    <row r="197" spans="1:243" s="21" customFormat="1" ht="26.25" customHeight="1">
      <c r="A197" s="55">
        <v>13.36</v>
      </c>
      <c r="B197" s="78" t="s">
        <v>205</v>
      </c>
      <c r="C197" s="56"/>
      <c r="D197" s="79">
        <v>10</v>
      </c>
      <c r="E197" s="80" t="s">
        <v>60</v>
      </c>
      <c r="F197" s="66">
        <v>9.73</v>
      </c>
      <c r="G197" s="41"/>
      <c r="H197" s="35"/>
      <c r="I197" s="36" t="s">
        <v>33</v>
      </c>
      <c r="J197" s="37">
        <f t="shared" si="8"/>
        <v>1</v>
      </c>
      <c r="K197" s="35" t="s">
        <v>34</v>
      </c>
      <c r="L197" s="35" t="s">
        <v>4</v>
      </c>
      <c r="M197" s="38"/>
      <c r="N197" s="46"/>
      <c r="O197" s="46"/>
      <c r="P197" s="47"/>
      <c r="Q197" s="46"/>
      <c r="R197" s="46"/>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9">
        <f t="shared" si="9"/>
        <v>97.3</v>
      </c>
      <c r="BB197" s="48">
        <f t="shared" si="10"/>
        <v>97.3</v>
      </c>
      <c r="BC197" s="50" t="str">
        <f t="shared" si="11"/>
        <v>INR  Ninety Seven and Paise Thirty Only</v>
      </c>
      <c r="IA197" s="21">
        <v>13.36</v>
      </c>
      <c r="IB197" s="65" t="s">
        <v>205</v>
      </c>
      <c r="ID197" s="21">
        <v>10</v>
      </c>
      <c r="IE197" s="22" t="s">
        <v>60</v>
      </c>
      <c r="IF197" s="22"/>
      <c r="IG197" s="22"/>
      <c r="IH197" s="22"/>
      <c r="II197" s="22"/>
    </row>
    <row r="198" spans="1:243" s="21" customFormat="1" ht="30" customHeight="1">
      <c r="A198" s="55">
        <v>13.37</v>
      </c>
      <c r="B198" s="78" t="s">
        <v>206</v>
      </c>
      <c r="C198" s="56"/>
      <c r="D198" s="79">
        <v>35</v>
      </c>
      <c r="E198" s="80" t="s">
        <v>60</v>
      </c>
      <c r="F198" s="66">
        <v>12.41</v>
      </c>
      <c r="G198" s="41"/>
      <c r="H198" s="35"/>
      <c r="I198" s="36" t="s">
        <v>33</v>
      </c>
      <c r="J198" s="37">
        <f t="shared" si="8"/>
        <v>1</v>
      </c>
      <c r="K198" s="35" t="s">
        <v>34</v>
      </c>
      <c r="L198" s="35" t="s">
        <v>4</v>
      </c>
      <c r="M198" s="38"/>
      <c r="N198" s="46"/>
      <c r="O198" s="46"/>
      <c r="P198" s="47"/>
      <c r="Q198" s="46"/>
      <c r="R198" s="46"/>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9">
        <f t="shared" si="9"/>
        <v>434.35</v>
      </c>
      <c r="BB198" s="48">
        <f t="shared" si="10"/>
        <v>434.35</v>
      </c>
      <c r="BC198" s="50" t="str">
        <f t="shared" si="11"/>
        <v>INR  Four Hundred &amp; Thirty Four  and Paise Thirty Five Only</v>
      </c>
      <c r="IA198" s="21">
        <v>13.37</v>
      </c>
      <c r="IB198" s="65" t="s">
        <v>206</v>
      </c>
      <c r="ID198" s="21">
        <v>35</v>
      </c>
      <c r="IE198" s="22" t="s">
        <v>60</v>
      </c>
      <c r="IF198" s="22"/>
      <c r="IG198" s="22"/>
      <c r="IH198" s="22"/>
      <c r="II198" s="22"/>
    </row>
    <row r="199" spans="1:243" s="21" customFormat="1" ht="26.25" customHeight="1">
      <c r="A199" s="55">
        <v>13.38</v>
      </c>
      <c r="B199" s="78" t="s">
        <v>207</v>
      </c>
      <c r="C199" s="56"/>
      <c r="D199" s="79">
        <v>40</v>
      </c>
      <c r="E199" s="80" t="s">
        <v>60</v>
      </c>
      <c r="F199" s="66">
        <v>14.95</v>
      </c>
      <c r="G199" s="41"/>
      <c r="H199" s="35"/>
      <c r="I199" s="36" t="s">
        <v>33</v>
      </c>
      <c r="J199" s="37">
        <f t="shared" si="8"/>
        <v>1</v>
      </c>
      <c r="K199" s="35" t="s">
        <v>34</v>
      </c>
      <c r="L199" s="35" t="s">
        <v>4</v>
      </c>
      <c r="M199" s="38"/>
      <c r="N199" s="46"/>
      <c r="O199" s="46"/>
      <c r="P199" s="47"/>
      <c r="Q199" s="46"/>
      <c r="R199" s="46"/>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9">
        <f t="shared" si="9"/>
        <v>598</v>
      </c>
      <c r="BB199" s="48">
        <f t="shared" si="10"/>
        <v>598</v>
      </c>
      <c r="BC199" s="50" t="str">
        <f t="shared" si="11"/>
        <v>INR  Five Hundred &amp; Ninety Eight  Only</v>
      </c>
      <c r="IA199" s="21">
        <v>13.38</v>
      </c>
      <c r="IB199" s="65" t="s">
        <v>207</v>
      </c>
      <c r="ID199" s="21">
        <v>40</v>
      </c>
      <c r="IE199" s="22" t="s">
        <v>60</v>
      </c>
      <c r="IF199" s="22"/>
      <c r="IG199" s="22"/>
      <c r="IH199" s="22"/>
      <c r="II199" s="22"/>
    </row>
    <row r="200" spans="1:243" s="21" customFormat="1" ht="30.75" customHeight="1">
      <c r="A200" s="55">
        <v>13.39</v>
      </c>
      <c r="B200" s="78" t="s">
        <v>208</v>
      </c>
      <c r="C200" s="56"/>
      <c r="D200" s="79">
        <v>14</v>
      </c>
      <c r="E200" s="80" t="s">
        <v>60</v>
      </c>
      <c r="F200" s="66">
        <v>17.01</v>
      </c>
      <c r="G200" s="41"/>
      <c r="H200" s="35"/>
      <c r="I200" s="36" t="s">
        <v>33</v>
      </c>
      <c r="J200" s="37">
        <f t="shared" si="8"/>
        <v>1</v>
      </c>
      <c r="K200" s="35" t="s">
        <v>34</v>
      </c>
      <c r="L200" s="35" t="s">
        <v>4</v>
      </c>
      <c r="M200" s="38"/>
      <c r="N200" s="46"/>
      <c r="O200" s="46"/>
      <c r="P200" s="47"/>
      <c r="Q200" s="46"/>
      <c r="R200" s="46"/>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9">
        <f t="shared" si="9"/>
        <v>238.14</v>
      </c>
      <c r="BB200" s="48">
        <f t="shared" si="10"/>
        <v>238.14</v>
      </c>
      <c r="BC200" s="50" t="str">
        <f t="shared" si="11"/>
        <v>INR  Two Hundred &amp; Thirty Eight  and Paise Fourteen Only</v>
      </c>
      <c r="IA200" s="21">
        <v>13.39</v>
      </c>
      <c r="IB200" s="65" t="s">
        <v>208</v>
      </c>
      <c r="ID200" s="21">
        <v>14</v>
      </c>
      <c r="IE200" s="22" t="s">
        <v>60</v>
      </c>
      <c r="IF200" s="22"/>
      <c r="IG200" s="22"/>
      <c r="IH200" s="22"/>
      <c r="II200" s="22"/>
    </row>
    <row r="201" spans="1:243" s="21" customFormat="1" ht="46.5" customHeight="1">
      <c r="A201" s="57">
        <v>13.4</v>
      </c>
      <c r="B201" s="78" t="s">
        <v>210</v>
      </c>
      <c r="C201" s="56"/>
      <c r="D201" s="67"/>
      <c r="E201" s="67"/>
      <c r="F201" s="67"/>
      <c r="G201" s="67"/>
      <c r="H201" s="67"/>
      <c r="I201" s="67"/>
      <c r="J201" s="67"/>
      <c r="K201" s="67"/>
      <c r="L201" s="67"/>
      <c r="M201" s="67"/>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IA201" s="21">
        <v>13.4</v>
      </c>
      <c r="IB201" s="65" t="s">
        <v>210</v>
      </c>
      <c r="IE201" s="22"/>
      <c r="IF201" s="22"/>
      <c r="IG201" s="22"/>
      <c r="IH201" s="22"/>
      <c r="II201" s="22"/>
    </row>
    <row r="202" spans="1:243" s="21" customFormat="1" ht="31.5" customHeight="1">
      <c r="A202" s="55">
        <v>13.41</v>
      </c>
      <c r="B202" s="78" t="s">
        <v>207</v>
      </c>
      <c r="C202" s="56"/>
      <c r="D202" s="79">
        <v>15</v>
      </c>
      <c r="E202" s="80" t="s">
        <v>60</v>
      </c>
      <c r="F202" s="66">
        <v>133.49</v>
      </c>
      <c r="G202" s="41"/>
      <c r="H202" s="35"/>
      <c r="I202" s="36" t="s">
        <v>33</v>
      </c>
      <c r="J202" s="37">
        <f t="shared" si="8"/>
        <v>1</v>
      </c>
      <c r="K202" s="35" t="s">
        <v>34</v>
      </c>
      <c r="L202" s="35" t="s">
        <v>4</v>
      </c>
      <c r="M202" s="38"/>
      <c r="N202" s="46"/>
      <c r="O202" s="46"/>
      <c r="P202" s="47"/>
      <c r="Q202" s="46"/>
      <c r="R202" s="46"/>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9">
        <f t="shared" si="9"/>
        <v>2002.35</v>
      </c>
      <c r="BB202" s="48">
        <f t="shared" si="10"/>
        <v>2002.35</v>
      </c>
      <c r="BC202" s="50" t="str">
        <f t="shared" si="11"/>
        <v>INR  Two Thousand  &amp;Two  and Paise Thirty Five Only</v>
      </c>
      <c r="IA202" s="21">
        <v>13.41</v>
      </c>
      <c r="IB202" s="65" t="s">
        <v>207</v>
      </c>
      <c r="ID202" s="21">
        <v>15</v>
      </c>
      <c r="IE202" s="22" t="s">
        <v>60</v>
      </c>
      <c r="IF202" s="22"/>
      <c r="IG202" s="22"/>
      <c r="IH202" s="22"/>
      <c r="II202" s="22"/>
    </row>
    <row r="203" spans="1:243" s="21" customFormat="1" ht="30.75" customHeight="1">
      <c r="A203" s="55">
        <v>13.42</v>
      </c>
      <c r="B203" s="78" t="s">
        <v>208</v>
      </c>
      <c r="C203" s="56"/>
      <c r="D203" s="79">
        <v>15</v>
      </c>
      <c r="E203" s="80" t="s">
        <v>60</v>
      </c>
      <c r="F203" s="66">
        <v>135.16</v>
      </c>
      <c r="G203" s="41"/>
      <c r="H203" s="35"/>
      <c r="I203" s="36" t="s">
        <v>33</v>
      </c>
      <c r="J203" s="37">
        <f t="shared" si="8"/>
        <v>1</v>
      </c>
      <c r="K203" s="35" t="s">
        <v>34</v>
      </c>
      <c r="L203" s="35" t="s">
        <v>4</v>
      </c>
      <c r="M203" s="38"/>
      <c r="N203" s="46"/>
      <c r="O203" s="46"/>
      <c r="P203" s="47"/>
      <c r="Q203" s="46"/>
      <c r="R203" s="46"/>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9">
        <f t="shared" si="9"/>
        <v>2027.4</v>
      </c>
      <c r="BB203" s="48">
        <f t="shared" si="10"/>
        <v>2027.4</v>
      </c>
      <c r="BC203" s="50" t="str">
        <f t="shared" si="11"/>
        <v>INR  Two Thousand  &amp;Twenty Seven  and Paise Forty Only</v>
      </c>
      <c r="IA203" s="21">
        <v>13.42</v>
      </c>
      <c r="IB203" s="65" t="s">
        <v>208</v>
      </c>
      <c r="ID203" s="21">
        <v>15</v>
      </c>
      <c r="IE203" s="22" t="s">
        <v>60</v>
      </c>
      <c r="IF203" s="22"/>
      <c r="IG203" s="22"/>
      <c r="IH203" s="22"/>
      <c r="II203" s="22"/>
    </row>
    <row r="204" spans="1:243" s="21" customFormat="1" ht="51" customHeight="1">
      <c r="A204" s="55">
        <v>13.43</v>
      </c>
      <c r="B204" s="78" t="s">
        <v>211</v>
      </c>
      <c r="C204" s="56"/>
      <c r="D204" s="67"/>
      <c r="E204" s="67"/>
      <c r="F204" s="67"/>
      <c r="G204" s="67"/>
      <c r="H204" s="67"/>
      <c r="I204" s="67"/>
      <c r="J204" s="67"/>
      <c r="K204" s="67"/>
      <c r="L204" s="67"/>
      <c r="M204" s="67"/>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IA204" s="21">
        <v>13.43</v>
      </c>
      <c r="IB204" s="65" t="s">
        <v>211</v>
      </c>
      <c r="IE204" s="22"/>
      <c r="IF204" s="22"/>
      <c r="IG204" s="22"/>
      <c r="IH204" s="22"/>
      <c r="II204" s="22"/>
    </row>
    <row r="205" spans="1:243" s="21" customFormat="1" ht="31.5" customHeight="1">
      <c r="A205" s="55">
        <v>13.44</v>
      </c>
      <c r="B205" s="78" t="s">
        <v>74</v>
      </c>
      <c r="C205" s="56"/>
      <c r="D205" s="79">
        <v>6</v>
      </c>
      <c r="E205" s="80" t="s">
        <v>59</v>
      </c>
      <c r="F205" s="66">
        <v>206.71</v>
      </c>
      <c r="G205" s="41"/>
      <c r="H205" s="35"/>
      <c r="I205" s="36" t="s">
        <v>33</v>
      </c>
      <c r="J205" s="37">
        <f t="shared" si="8"/>
        <v>1</v>
      </c>
      <c r="K205" s="35" t="s">
        <v>34</v>
      </c>
      <c r="L205" s="35" t="s">
        <v>4</v>
      </c>
      <c r="M205" s="38"/>
      <c r="N205" s="46"/>
      <c r="O205" s="46"/>
      <c r="P205" s="47"/>
      <c r="Q205" s="46"/>
      <c r="R205" s="46"/>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9">
        <f t="shared" si="9"/>
        <v>1240.26</v>
      </c>
      <c r="BB205" s="48">
        <f t="shared" si="10"/>
        <v>1240.26</v>
      </c>
      <c r="BC205" s="50" t="str">
        <f t="shared" si="11"/>
        <v>INR  One Thousand Two Hundred &amp; Forty  and Paise Twenty Six Only</v>
      </c>
      <c r="IA205" s="21">
        <v>13.44</v>
      </c>
      <c r="IB205" s="65" t="s">
        <v>74</v>
      </c>
      <c r="ID205" s="21">
        <v>6</v>
      </c>
      <c r="IE205" s="22" t="s">
        <v>59</v>
      </c>
      <c r="IF205" s="22"/>
      <c r="IG205" s="22"/>
      <c r="IH205" s="22"/>
      <c r="II205" s="22"/>
    </row>
    <row r="206" spans="1:243" s="21" customFormat="1" ht="30" customHeight="1">
      <c r="A206" s="55">
        <v>13.45</v>
      </c>
      <c r="B206" s="78" t="s">
        <v>75</v>
      </c>
      <c r="C206" s="56"/>
      <c r="D206" s="79">
        <v>20</v>
      </c>
      <c r="E206" s="80" t="s">
        <v>59</v>
      </c>
      <c r="F206" s="66">
        <v>228.98</v>
      </c>
      <c r="G206" s="41"/>
      <c r="H206" s="35"/>
      <c r="I206" s="36" t="s">
        <v>33</v>
      </c>
      <c r="J206" s="37">
        <f t="shared" si="8"/>
        <v>1</v>
      </c>
      <c r="K206" s="35" t="s">
        <v>34</v>
      </c>
      <c r="L206" s="35" t="s">
        <v>4</v>
      </c>
      <c r="M206" s="38"/>
      <c r="N206" s="46"/>
      <c r="O206" s="46"/>
      <c r="P206" s="47"/>
      <c r="Q206" s="46"/>
      <c r="R206" s="46"/>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9">
        <f t="shared" si="9"/>
        <v>4579.6</v>
      </c>
      <c r="BB206" s="48">
        <f t="shared" si="10"/>
        <v>4579.6</v>
      </c>
      <c r="BC206" s="50" t="str">
        <f t="shared" si="11"/>
        <v>INR  Four Thousand Five Hundred &amp; Seventy Nine  and Paise Sixty Only</v>
      </c>
      <c r="IA206" s="21">
        <v>13.45</v>
      </c>
      <c r="IB206" s="65" t="s">
        <v>75</v>
      </c>
      <c r="ID206" s="21">
        <v>20</v>
      </c>
      <c r="IE206" s="22" t="s">
        <v>59</v>
      </c>
      <c r="IF206" s="22"/>
      <c r="IG206" s="22"/>
      <c r="IH206" s="22"/>
      <c r="II206" s="22"/>
    </row>
    <row r="207" spans="1:243" s="21" customFormat="1" ht="32.25" customHeight="1">
      <c r="A207" s="55">
        <v>13.46</v>
      </c>
      <c r="B207" s="78" t="s">
        <v>195</v>
      </c>
      <c r="C207" s="56"/>
      <c r="D207" s="79">
        <v>40</v>
      </c>
      <c r="E207" s="80" t="s">
        <v>59</v>
      </c>
      <c r="F207" s="66">
        <v>298.2</v>
      </c>
      <c r="G207" s="41"/>
      <c r="H207" s="35"/>
      <c r="I207" s="36" t="s">
        <v>33</v>
      </c>
      <c r="J207" s="37">
        <f t="shared" si="8"/>
        <v>1</v>
      </c>
      <c r="K207" s="35" t="s">
        <v>34</v>
      </c>
      <c r="L207" s="35" t="s">
        <v>4</v>
      </c>
      <c r="M207" s="38"/>
      <c r="N207" s="46"/>
      <c r="O207" s="46"/>
      <c r="P207" s="47"/>
      <c r="Q207" s="46"/>
      <c r="R207" s="46"/>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9">
        <f t="shared" si="9"/>
        <v>11928</v>
      </c>
      <c r="BB207" s="48">
        <f t="shared" si="10"/>
        <v>11928</v>
      </c>
      <c r="BC207" s="50" t="str">
        <f t="shared" si="11"/>
        <v>INR  Eleven Thousand Nine Hundred &amp; Twenty Eight  Only</v>
      </c>
      <c r="IA207" s="21">
        <v>13.46</v>
      </c>
      <c r="IB207" s="65" t="s">
        <v>195</v>
      </c>
      <c r="ID207" s="21">
        <v>40</v>
      </c>
      <c r="IE207" s="22" t="s">
        <v>59</v>
      </c>
      <c r="IF207" s="22"/>
      <c r="IG207" s="22"/>
      <c r="IH207" s="22"/>
      <c r="II207" s="22"/>
    </row>
    <row r="208" spans="1:243" s="21" customFormat="1" ht="29.25" customHeight="1">
      <c r="A208" s="55">
        <v>13.47</v>
      </c>
      <c r="B208" s="78" t="s">
        <v>212</v>
      </c>
      <c r="C208" s="56"/>
      <c r="D208" s="79">
        <v>15</v>
      </c>
      <c r="E208" s="80" t="s">
        <v>59</v>
      </c>
      <c r="F208" s="66">
        <v>336.9</v>
      </c>
      <c r="G208" s="41"/>
      <c r="H208" s="35"/>
      <c r="I208" s="36" t="s">
        <v>33</v>
      </c>
      <c r="J208" s="37">
        <f t="shared" si="8"/>
        <v>1</v>
      </c>
      <c r="K208" s="35" t="s">
        <v>34</v>
      </c>
      <c r="L208" s="35" t="s">
        <v>4</v>
      </c>
      <c r="M208" s="38"/>
      <c r="N208" s="46"/>
      <c r="O208" s="46"/>
      <c r="P208" s="47"/>
      <c r="Q208" s="46"/>
      <c r="R208" s="46"/>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9">
        <f t="shared" si="9"/>
        <v>5053.5</v>
      </c>
      <c r="BB208" s="48">
        <f t="shared" si="10"/>
        <v>5053.5</v>
      </c>
      <c r="BC208" s="50" t="str">
        <f t="shared" si="11"/>
        <v>INR  Five Thousand  &amp;Fifty Three  and Paise Fifty Only</v>
      </c>
      <c r="IA208" s="21">
        <v>13.47</v>
      </c>
      <c r="IB208" s="65" t="s">
        <v>212</v>
      </c>
      <c r="ID208" s="21">
        <v>15</v>
      </c>
      <c r="IE208" s="22" t="s">
        <v>59</v>
      </c>
      <c r="IF208" s="22"/>
      <c r="IG208" s="22"/>
      <c r="IH208" s="22"/>
      <c r="II208" s="22"/>
    </row>
    <row r="209" spans="1:243" s="21" customFormat="1" ht="30" customHeight="1">
      <c r="A209" s="55">
        <v>13.48</v>
      </c>
      <c r="B209" s="78" t="s">
        <v>197</v>
      </c>
      <c r="C209" s="56"/>
      <c r="D209" s="79">
        <v>4</v>
      </c>
      <c r="E209" s="80" t="s">
        <v>59</v>
      </c>
      <c r="F209" s="66">
        <v>396.76</v>
      </c>
      <c r="G209" s="41"/>
      <c r="H209" s="35"/>
      <c r="I209" s="36" t="s">
        <v>33</v>
      </c>
      <c r="J209" s="37">
        <f t="shared" si="8"/>
        <v>1</v>
      </c>
      <c r="K209" s="35" t="s">
        <v>34</v>
      </c>
      <c r="L209" s="35" t="s">
        <v>4</v>
      </c>
      <c r="M209" s="38"/>
      <c r="N209" s="46"/>
      <c r="O209" s="46"/>
      <c r="P209" s="47"/>
      <c r="Q209" s="46"/>
      <c r="R209" s="46"/>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9">
        <f t="shared" si="9"/>
        <v>1587.04</v>
      </c>
      <c r="BB209" s="48">
        <f t="shared" si="10"/>
        <v>1587.04</v>
      </c>
      <c r="BC209" s="50" t="str">
        <f t="shared" si="11"/>
        <v>INR  One Thousand Five Hundred &amp; Eighty Seven  and Paise Four Only</v>
      </c>
      <c r="IA209" s="21">
        <v>13.48</v>
      </c>
      <c r="IB209" s="65" t="s">
        <v>197</v>
      </c>
      <c r="ID209" s="21">
        <v>4</v>
      </c>
      <c r="IE209" s="22" t="s">
        <v>59</v>
      </c>
      <c r="IF209" s="22"/>
      <c r="IG209" s="22"/>
      <c r="IH209" s="22"/>
      <c r="II209" s="22"/>
    </row>
    <row r="210" spans="1:243" s="21" customFormat="1" ht="96" customHeight="1">
      <c r="A210" s="55">
        <v>13.49</v>
      </c>
      <c r="B210" s="78" t="s">
        <v>213</v>
      </c>
      <c r="C210" s="56"/>
      <c r="D210" s="79">
        <v>2000</v>
      </c>
      <c r="E210" s="80" t="s">
        <v>252</v>
      </c>
      <c r="F210" s="66">
        <v>7.72</v>
      </c>
      <c r="G210" s="41"/>
      <c r="H210" s="35"/>
      <c r="I210" s="36" t="s">
        <v>33</v>
      </c>
      <c r="J210" s="37">
        <f t="shared" si="8"/>
        <v>1</v>
      </c>
      <c r="K210" s="35" t="s">
        <v>34</v>
      </c>
      <c r="L210" s="35" t="s">
        <v>4</v>
      </c>
      <c r="M210" s="38"/>
      <c r="N210" s="46"/>
      <c r="O210" s="46"/>
      <c r="P210" s="47"/>
      <c r="Q210" s="46"/>
      <c r="R210" s="46"/>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9">
        <f t="shared" si="9"/>
        <v>15440</v>
      </c>
      <c r="BB210" s="48">
        <f t="shared" si="10"/>
        <v>15440</v>
      </c>
      <c r="BC210" s="50" t="str">
        <f t="shared" si="11"/>
        <v>INR  Fifteen Thousand Four Hundred &amp; Forty  Only</v>
      </c>
      <c r="IA210" s="21">
        <v>13.49</v>
      </c>
      <c r="IB210" s="65" t="s">
        <v>213</v>
      </c>
      <c r="ID210" s="21">
        <v>2000</v>
      </c>
      <c r="IE210" s="22" t="s">
        <v>252</v>
      </c>
      <c r="IF210" s="22"/>
      <c r="IG210" s="22"/>
      <c r="IH210" s="22"/>
      <c r="II210" s="22"/>
    </row>
    <row r="211" spans="1:243" s="21" customFormat="1" ht="33" customHeight="1">
      <c r="A211" s="57">
        <v>13.5</v>
      </c>
      <c r="B211" s="78" t="s">
        <v>214</v>
      </c>
      <c r="C211" s="56"/>
      <c r="D211" s="67"/>
      <c r="E211" s="67"/>
      <c r="F211" s="67"/>
      <c r="G211" s="67"/>
      <c r="H211" s="67"/>
      <c r="I211" s="67"/>
      <c r="J211" s="67"/>
      <c r="K211" s="67"/>
      <c r="L211" s="67"/>
      <c r="M211" s="67"/>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IA211" s="21">
        <v>13.5</v>
      </c>
      <c r="IB211" s="65" t="s">
        <v>214</v>
      </c>
      <c r="IE211" s="22"/>
      <c r="IF211" s="22"/>
      <c r="IG211" s="22"/>
      <c r="IH211" s="22"/>
      <c r="II211" s="22"/>
    </row>
    <row r="212" spans="1:243" s="21" customFormat="1" ht="32.25" customHeight="1">
      <c r="A212" s="57">
        <v>13.51</v>
      </c>
      <c r="B212" s="78" t="s">
        <v>74</v>
      </c>
      <c r="C212" s="56"/>
      <c r="D212" s="79">
        <v>24</v>
      </c>
      <c r="E212" s="80" t="s">
        <v>59</v>
      </c>
      <c r="F212" s="66">
        <v>367.34</v>
      </c>
      <c r="G212" s="41"/>
      <c r="H212" s="35"/>
      <c r="I212" s="36" t="s">
        <v>33</v>
      </c>
      <c r="J212" s="37">
        <f t="shared" si="8"/>
        <v>1</v>
      </c>
      <c r="K212" s="35" t="s">
        <v>34</v>
      </c>
      <c r="L212" s="35" t="s">
        <v>4</v>
      </c>
      <c r="M212" s="38"/>
      <c r="N212" s="46"/>
      <c r="O212" s="46"/>
      <c r="P212" s="47"/>
      <c r="Q212" s="46"/>
      <c r="R212" s="46"/>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9">
        <f t="shared" si="9"/>
        <v>8816.16</v>
      </c>
      <c r="BB212" s="48">
        <f t="shared" si="10"/>
        <v>8816.16</v>
      </c>
      <c r="BC212" s="50" t="str">
        <f t="shared" si="11"/>
        <v>INR  Eight Thousand Eight Hundred &amp; Sixteen  and Paise Sixteen Only</v>
      </c>
      <c r="IA212" s="21">
        <v>13.51</v>
      </c>
      <c r="IB212" s="65" t="s">
        <v>74</v>
      </c>
      <c r="ID212" s="21">
        <v>24</v>
      </c>
      <c r="IE212" s="22" t="s">
        <v>59</v>
      </c>
      <c r="IF212" s="22"/>
      <c r="IG212" s="22"/>
      <c r="IH212" s="22"/>
      <c r="II212" s="22"/>
    </row>
    <row r="213" spans="1:243" s="21" customFormat="1" ht="48" customHeight="1">
      <c r="A213" s="55">
        <v>13.52</v>
      </c>
      <c r="B213" s="78" t="s">
        <v>215</v>
      </c>
      <c r="C213" s="56"/>
      <c r="D213" s="67"/>
      <c r="E213" s="67"/>
      <c r="F213" s="67"/>
      <c r="G213" s="67"/>
      <c r="H213" s="67"/>
      <c r="I213" s="67"/>
      <c r="J213" s="67"/>
      <c r="K213" s="67"/>
      <c r="L213" s="67"/>
      <c r="M213" s="67"/>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IA213" s="21">
        <v>13.52</v>
      </c>
      <c r="IB213" s="65" t="s">
        <v>215</v>
      </c>
      <c r="IE213" s="22"/>
      <c r="IF213" s="22"/>
      <c r="IG213" s="22"/>
      <c r="IH213" s="22"/>
      <c r="II213" s="22"/>
    </row>
    <row r="214" spans="1:243" s="21" customFormat="1" ht="33" customHeight="1">
      <c r="A214" s="55">
        <v>13.53</v>
      </c>
      <c r="B214" s="78" t="s">
        <v>74</v>
      </c>
      <c r="C214" s="56"/>
      <c r="D214" s="79">
        <v>42</v>
      </c>
      <c r="E214" s="80" t="s">
        <v>59</v>
      </c>
      <c r="F214" s="66">
        <v>484.31</v>
      </c>
      <c r="G214" s="41"/>
      <c r="H214" s="35"/>
      <c r="I214" s="36" t="s">
        <v>33</v>
      </c>
      <c r="J214" s="37">
        <f t="shared" si="8"/>
        <v>1</v>
      </c>
      <c r="K214" s="35" t="s">
        <v>34</v>
      </c>
      <c r="L214" s="35" t="s">
        <v>4</v>
      </c>
      <c r="M214" s="38"/>
      <c r="N214" s="46"/>
      <c r="O214" s="46"/>
      <c r="P214" s="47"/>
      <c r="Q214" s="46"/>
      <c r="R214" s="46"/>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9">
        <f t="shared" si="9"/>
        <v>20341.02</v>
      </c>
      <c r="BB214" s="48">
        <f t="shared" si="10"/>
        <v>20341.02</v>
      </c>
      <c r="BC214" s="50" t="str">
        <f t="shared" si="11"/>
        <v>INR  Twenty Thousand Three Hundred &amp; Forty One  and Paise Two Only</v>
      </c>
      <c r="IA214" s="21">
        <v>13.53</v>
      </c>
      <c r="IB214" s="65" t="s">
        <v>74</v>
      </c>
      <c r="ID214" s="21">
        <v>42</v>
      </c>
      <c r="IE214" s="22" t="s">
        <v>59</v>
      </c>
      <c r="IF214" s="22"/>
      <c r="IG214" s="22"/>
      <c r="IH214" s="22"/>
      <c r="II214" s="22"/>
    </row>
    <row r="215" spans="1:243" s="21" customFormat="1" ht="48.75" customHeight="1">
      <c r="A215" s="55">
        <v>13.54</v>
      </c>
      <c r="B215" s="78" t="s">
        <v>216</v>
      </c>
      <c r="C215" s="56"/>
      <c r="D215" s="67"/>
      <c r="E215" s="67"/>
      <c r="F215" s="67"/>
      <c r="G215" s="67"/>
      <c r="H215" s="67"/>
      <c r="I215" s="67"/>
      <c r="J215" s="67"/>
      <c r="K215" s="67"/>
      <c r="L215" s="67"/>
      <c r="M215" s="67"/>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IA215" s="21">
        <v>13.54</v>
      </c>
      <c r="IB215" s="65" t="s">
        <v>216</v>
      </c>
      <c r="IE215" s="22"/>
      <c r="IF215" s="22"/>
      <c r="IG215" s="22"/>
      <c r="IH215" s="22"/>
      <c r="II215" s="22"/>
    </row>
    <row r="216" spans="1:243" s="21" customFormat="1" ht="31.5" customHeight="1">
      <c r="A216" s="55">
        <v>13.55</v>
      </c>
      <c r="B216" s="78" t="s">
        <v>74</v>
      </c>
      <c r="C216" s="56"/>
      <c r="D216" s="79">
        <v>4</v>
      </c>
      <c r="E216" s="80" t="s">
        <v>59</v>
      </c>
      <c r="F216" s="66">
        <v>531.57</v>
      </c>
      <c r="G216" s="41"/>
      <c r="H216" s="35"/>
      <c r="I216" s="36" t="s">
        <v>33</v>
      </c>
      <c r="J216" s="37">
        <f t="shared" si="8"/>
        <v>1</v>
      </c>
      <c r="K216" s="35" t="s">
        <v>34</v>
      </c>
      <c r="L216" s="35" t="s">
        <v>4</v>
      </c>
      <c r="M216" s="38"/>
      <c r="N216" s="46"/>
      <c r="O216" s="46"/>
      <c r="P216" s="47"/>
      <c r="Q216" s="46"/>
      <c r="R216" s="46"/>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9">
        <f t="shared" si="9"/>
        <v>2126.28</v>
      </c>
      <c r="BB216" s="48">
        <f t="shared" si="10"/>
        <v>2126.28</v>
      </c>
      <c r="BC216" s="50" t="str">
        <f t="shared" si="11"/>
        <v>INR  Two Thousand One Hundred &amp; Twenty Six  and Paise Twenty Eight Only</v>
      </c>
      <c r="IA216" s="21">
        <v>13.55</v>
      </c>
      <c r="IB216" s="65" t="s">
        <v>74</v>
      </c>
      <c r="ID216" s="21">
        <v>4</v>
      </c>
      <c r="IE216" s="22" t="s">
        <v>59</v>
      </c>
      <c r="IF216" s="22"/>
      <c r="IG216" s="22"/>
      <c r="IH216" s="22"/>
      <c r="II216" s="22"/>
    </row>
    <row r="217" spans="1:243" s="21" customFormat="1" ht="52.5" customHeight="1">
      <c r="A217" s="55">
        <v>13.56</v>
      </c>
      <c r="B217" s="78" t="s">
        <v>217</v>
      </c>
      <c r="C217" s="56"/>
      <c r="D217" s="67"/>
      <c r="E217" s="67"/>
      <c r="F217" s="67"/>
      <c r="G217" s="67"/>
      <c r="H217" s="67"/>
      <c r="I217" s="67"/>
      <c r="J217" s="67"/>
      <c r="K217" s="67"/>
      <c r="L217" s="67"/>
      <c r="M217" s="67"/>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IA217" s="21">
        <v>13.56</v>
      </c>
      <c r="IB217" s="65" t="s">
        <v>217</v>
      </c>
      <c r="IE217" s="22"/>
      <c r="IF217" s="22"/>
      <c r="IG217" s="22"/>
      <c r="IH217" s="22"/>
      <c r="II217" s="22"/>
    </row>
    <row r="218" spans="1:243" s="21" customFormat="1" ht="34.5" customHeight="1">
      <c r="A218" s="55">
        <v>13.57</v>
      </c>
      <c r="B218" s="78" t="s">
        <v>218</v>
      </c>
      <c r="C218" s="56"/>
      <c r="D218" s="79">
        <v>48</v>
      </c>
      <c r="E218" s="80" t="s">
        <v>59</v>
      </c>
      <c r="F218" s="66">
        <v>466.46</v>
      </c>
      <c r="G218" s="41"/>
      <c r="H218" s="35"/>
      <c r="I218" s="36" t="s">
        <v>33</v>
      </c>
      <c r="J218" s="37">
        <f t="shared" si="8"/>
        <v>1</v>
      </c>
      <c r="K218" s="35" t="s">
        <v>34</v>
      </c>
      <c r="L218" s="35" t="s">
        <v>4</v>
      </c>
      <c r="M218" s="38"/>
      <c r="N218" s="46"/>
      <c r="O218" s="46"/>
      <c r="P218" s="47"/>
      <c r="Q218" s="46"/>
      <c r="R218" s="46"/>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c r="BA218" s="49">
        <f t="shared" si="9"/>
        <v>22390.08</v>
      </c>
      <c r="BB218" s="48">
        <f t="shared" si="10"/>
        <v>22390.08</v>
      </c>
      <c r="BC218" s="50" t="str">
        <f t="shared" si="11"/>
        <v>INR  Twenty Two Thousand Three Hundred &amp; Ninety  and Paise Eight Only</v>
      </c>
      <c r="IA218" s="21">
        <v>13.57</v>
      </c>
      <c r="IB218" s="65" t="s">
        <v>218</v>
      </c>
      <c r="ID218" s="21">
        <v>48</v>
      </c>
      <c r="IE218" s="22" t="s">
        <v>59</v>
      </c>
      <c r="IF218" s="22"/>
      <c r="IG218" s="22"/>
      <c r="IH218" s="22"/>
      <c r="II218" s="22"/>
    </row>
    <row r="219" spans="1:243" s="21" customFormat="1" ht="49.5" customHeight="1">
      <c r="A219" s="55">
        <v>13.58</v>
      </c>
      <c r="B219" s="78" t="s">
        <v>219</v>
      </c>
      <c r="C219" s="56"/>
      <c r="D219" s="79">
        <v>123</v>
      </c>
      <c r="E219" s="80" t="s">
        <v>59</v>
      </c>
      <c r="F219" s="66">
        <v>53.7</v>
      </c>
      <c r="G219" s="41"/>
      <c r="H219" s="35"/>
      <c r="I219" s="36" t="s">
        <v>33</v>
      </c>
      <c r="J219" s="37">
        <f t="shared" si="8"/>
        <v>1</v>
      </c>
      <c r="K219" s="35" t="s">
        <v>34</v>
      </c>
      <c r="L219" s="35" t="s">
        <v>4</v>
      </c>
      <c r="M219" s="38"/>
      <c r="N219" s="46"/>
      <c r="O219" s="46"/>
      <c r="P219" s="47"/>
      <c r="Q219" s="46"/>
      <c r="R219" s="46"/>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c r="BA219" s="49">
        <f t="shared" si="9"/>
        <v>6605.1</v>
      </c>
      <c r="BB219" s="48">
        <f t="shared" si="10"/>
        <v>6605.1</v>
      </c>
      <c r="BC219" s="50" t="str">
        <f t="shared" si="11"/>
        <v>INR  Six Thousand Six Hundred &amp; Five  and Paise Ten Only</v>
      </c>
      <c r="IA219" s="21">
        <v>13.58</v>
      </c>
      <c r="IB219" s="65" t="s">
        <v>219</v>
      </c>
      <c r="ID219" s="21">
        <v>123</v>
      </c>
      <c r="IE219" s="22" t="s">
        <v>59</v>
      </c>
      <c r="IF219" s="22"/>
      <c r="IG219" s="22"/>
      <c r="IH219" s="22"/>
      <c r="II219" s="22"/>
    </row>
    <row r="220" spans="1:243" s="21" customFormat="1" ht="109.5" customHeight="1">
      <c r="A220" s="55">
        <v>13.59</v>
      </c>
      <c r="B220" s="78" t="s">
        <v>220</v>
      </c>
      <c r="C220" s="56"/>
      <c r="D220" s="79">
        <v>43</v>
      </c>
      <c r="E220" s="80" t="s">
        <v>59</v>
      </c>
      <c r="F220" s="66">
        <v>302.15</v>
      </c>
      <c r="G220" s="41"/>
      <c r="H220" s="35"/>
      <c r="I220" s="36" t="s">
        <v>33</v>
      </c>
      <c r="J220" s="37">
        <f t="shared" si="8"/>
        <v>1</v>
      </c>
      <c r="K220" s="35" t="s">
        <v>34</v>
      </c>
      <c r="L220" s="35" t="s">
        <v>4</v>
      </c>
      <c r="M220" s="38"/>
      <c r="N220" s="46"/>
      <c r="O220" s="46"/>
      <c r="P220" s="47"/>
      <c r="Q220" s="46"/>
      <c r="R220" s="46"/>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c r="BA220" s="49">
        <f t="shared" si="9"/>
        <v>12992.45</v>
      </c>
      <c r="BB220" s="48">
        <f t="shared" si="10"/>
        <v>12992.45</v>
      </c>
      <c r="BC220" s="50" t="str">
        <f t="shared" si="11"/>
        <v>INR  Twelve Thousand Nine Hundred &amp; Ninety Two  and Paise Forty Five Only</v>
      </c>
      <c r="IA220" s="21">
        <v>13.59</v>
      </c>
      <c r="IB220" s="65" t="s">
        <v>220</v>
      </c>
      <c r="ID220" s="21">
        <v>43</v>
      </c>
      <c r="IE220" s="22" t="s">
        <v>59</v>
      </c>
      <c r="IF220" s="22"/>
      <c r="IG220" s="22"/>
      <c r="IH220" s="22"/>
      <c r="II220" s="22"/>
    </row>
    <row r="221" spans="1:243" s="21" customFormat="1" ht="17.25" customHeight="1">
      <c r="A221" s="55">
        <v>14</v>
      </c>
      <c r="B221" s="78" t="s">
        <v>221</v>
      </c>
      <c r="C221" s="56"/>
      <c r="D221" s="67"/>
      <c r="E221" s="67"/>
      <c r="F221" s="67"/>
      <c r="G221" s="67"/>
      <c r="H221" s="67"/>
      <c r="I221" s="67"/>
      <c r="J221" s="67"/>
      <c r="K221" s="67"/>
      <c r="L221" s="67"/>
      <c r="M221" s="67"/>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IA221" s="21">
        <v>14</v>
      </c>
      <c r="IB221" s="65" t="s">
        <v>221</v>
      </c>
      <c r="IE221" s="22"/>
      <c r="IF221" s="22"/>
      <c r="IG221" s="22"/>
      <c r="IH221" s="22"/>
      <c r="II221" s="22"/>
    </row>
    <row r="222" spans="1:243" s="21" customFormat="1" ht="65.25" customHeight="1">
      <c r="A222" s="55">
        <v>14.01</v>
      </c>
      <c r="B222" s="78" t="s">
        <v>222</v>
      </c>
      <c r="C222" s="56"/>
      <c r="D222" s="67"/>
      <c r="E222" s="67"/>
      <c r="F222" s="67"/>
      <c r="G222" s="67"/>
      <c r="H222" s="67"/>
      <c r="I222" s="67"/>
      <c r="J222" s="67"/>
      <c r="K222" s="67"/>
      <c r="L222" s="67"/>
      <c r="M222" s="67"/>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IA222" s="21">
        <v>14.01</v>
      </c>
      <c r="IB222" s="65" t="s">
        <v>222</v>
      </c>
      <c r="IE222" s="22"/>
      <c r="IF222" s="22"/>
      <c r="IG222" s="22"/>
      <c r="IH222" s="22"/>
      <c r="II222" s="22"/>
    </row>
    <row r="223" spans="1:243" s="21" customFormat="1" ht="32.25" customHeight="1">
      <c r="A223" s="55">
        <v>14.02</v>
      </c>
      <c r="B223" s="78" t="s">
        <v>223</v>
      </c>
      <c r="C223" s="56"/>
      <c r="D223" s="79">
        <v>18</v>
      </c>
      <c r="E223" s="80" t="s">
        <v>60</v>
      </c>
      <c r="F223" s="66">
        <v>277.99</v>
      </c>
      <c r="G223" s="41"/>
      <c r="H223" s="35"/>
      <c r="I223" s="36" t="s">
        <v>33</v>
      </c>
      <c r="J223" s="37">
        <f t="shared" si="8"/>
        <v>1</v>
      </c>
      <c r="K223" s="35" t="s">
        <v>34</v>
      </c>
      <c r="L223" s="35" t="s">
        <v>4</v>
      </c>
      <c r="M223" s="38"/>
      <c r="N223" s="46"/>
      <c r="O223" s="46"/>
      <c r="P223" s="47"/>
      <c r="Q223" s="46"/>
      <c r="R223" s="46"/>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49">
        <f t="shared" si="9"/>
        <v>5003.82</v>
      </c>
      <c r="BB223" s="48">
        <f t="shared" si="10"/>
        <v>5003.82</v>
      </c>
      <c r="BC223" s="50" t="str">
        <f t="shared" si="11"/>
        <v>INR  Five Thousand  &amp;Three  and Paise Eighty Two Only</v>
      </c>
      <c r="IA223" s="21">
        <v>14.02</v>
      </c>
      <c r="IB223" s="65" t="s">
        <v>223</v>
      </c>
      <c r="ID223" s="21">
        <v>18</v>
      </c>
      <c r="IE223" s="22" t="s">
        <v>60</v>
      </c>
      <c r="IF223" s="22"/>
      <c r="IG223" s="22"/>
      <c r="IH223" s="22"/>
      <c r="II223" s="22"/>
    </row>
    <row r="224" spans="1:243" s="21" customFormat="1" ht="78.75" customHeight="1">
      <c r="A224" s="55">
        <v>14.03</v>
      </c>
      <c r="B224" s="78" t="s">
        <v>224</v>
      </c>
      <c r="C224" s="56"/>
      <c r="D224" s="67"/>
      <c r="E224" s="67"/>
      <c r="F224" s="67"/>
      <c r="G224" s="67"/>
      <c r="H224" s="67"/>
      <c r="I224" s="67"/>
      <c r="J224" s="67"/>
      <c r="K224" s="67"/>
      <c r="L224" s="67"/>
      <c r="M224" s="67"/>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IA224" s="21">
        <v>14.03</v>
      </c>
      <c r="IB224" s="65" t="s">
        <v>224</v>
      </c>
      <c r="IE224" s="22"/>
      <c r="IF224" s="22"/>
      <c r="IG224" s="22"/>
      <c r="IH224" s="22"/>
      <c r="II224" s="22"/>
    </row>
    <row r="225" spans="1:243" s="21" customFormat="1" ht="31.5" customHeight="1">
      <c r="A225" s="55">
        <v>14.04</v>
      </c>
      <c r="B225" s="78" t="s">
        <v>76</v>
      </c>
      <c r="C225" s="56"/>
      <c r="D225" s="79">
        <v>18</v>
      </c>
      <c r="E225" s="80" t="s">
        <v>60</v>
      </c>
      <c r="F225" s="66">
        <v>716.35</v>
      </c>
      <c r="G225" s="41"/>
      <c r="H225" s="35"/>
      <c r="I225" s="36" t="s">
        <v>33</v>
      </c>
      <c r="J225" s="37">
        <f t="shared" si="8"/>
        <v>1</v>
      </c>
      <c r="K225" s="35" t="s">
        <v>34</v>
      </c>
      <c r="L225" s="35" t="s">
        <v>4</v>
      </c>
      <c r="M225" s="38"/>
      <c r="N225" s="46"/>
      <c r="O225" s="46"/>
      <c r="P225" s="47"/>
      <c r="Q225" s="46"/>
      <c r="R225" s="46"/>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c r="BA225" s="49">
        <f t="shared" si="9"/>
        <v>12894.3</v>
      </c>
      <c r="BB225" s="48">
        <f t="shared" si="10"/>
        <v>12894.3</v>
      </c>
      <c r="BC225" s="50" t="str">
        <f t="shared" si="11"/>
        <v>INR  Twelve Thousand Eight Hundred &amp; Ninety Four  and Paise Thirty Only</v>
      </c>
      <c r="IA225" s="21">
        <v>14.04</v>
      </c>
      <c r="IB225" s="65" t="s">
        <v>76</v>
      </c>
      <c r="ID225" s="21">
        <v>18</v>
      </c>
      <c r="IE225" s="22" t="s">
        <v>60</v>
      </c>
      <c r="IF225" s="22"/>
      <c r="IG225" s="22"/>
      <c r="IH225" s="22"/>
      <c r="II225" s="22"/>
    </row>
    <row r="226" spans="1:243" s="21" customFormat="1" ht="96" customHeight="1">
      <c r="A226" s="55">
        <v>14.05</v>
      </c>
      <c r="B226" s="78" t="s">
        <v>225</v>
      </c>
      <c r="C226" s="56"/>
      <c r="D226" s="67"/>
      <c r="E226" s="67"/>
      <c r="F226" s="67"/>
      <c r="G226" s="67"/>
      <c r="H226" s="67"/>
      <c r="I226" s="67"/>
      <c r="J226" s="67"/>
      <c r="K226" s="67"/>
      <c r="L226" s="67"/>
      <c r="M226" s="67"/>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IA226" s="21">
        <v>14.05</v>
      </c>
      <c r="IB226" s="65" t="s">
        <v>225</v>
      </c>
      <c r="IE226" s="22"/>
      <c r="IF226" s="22"/>
      <c r="IG226" s="22"/>
      <c r="IH226" s="22"/>
      <c r="II226" s="22"/>
    </row>
    <row r="227" spans="1:243" s="21" customFormat="1" ht="26.25" customHeight="1">
      <c r="A227" s="55">
        <v>14.06</v>
      </c>
      <c r="B227" s="78" t="s">
        <v>226</v>
      </c>
      <c r="C227" s="56"/>
      <c r="D227" s="67"/>
      <c r="E227" s="67"/>
      <c r="F227" s="67"/>
      <c r="G227" s="67"/>
      <c r="H227" s="67"/>
      <c r="I227" s="67"/>
      <c r="J227" s="67"/>
      <c r="K227" s="67"/>
      <c r="L227" s="67"/>
      <c r="M227" s="67"/>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IA227" s="21">
        <v>14.06</v>
      </c>
      <c r="IB227" s="65" t="s">
        <v>226</v>
      </c>
      <c r="IE227" s="22"/>
      <c r="IF227" s="22"/>
      <c r="IG227" s="22"/>
      <c r="IH227" s="22"/>
      <c r="II227" s="22"/>
    </row>
    <row r="228" spans="1:243" s="21" customFormat="1" ht="34.5" customHeight="1">
      <c r="A228" s="55">
        <v>14.07</v>
      </c>
      <c r="B228" s="78" t="s">
        <v>227</v>
      </c>
      <c r="C228" s="56"/>
      <c r="D228" s="79">
        <v>4</v>
      </c>
      <c r="E228" s="80" t="s">
        <v>59</v>
      </c>
      <c r="F228" s="66">
        <v>2022.8</v>
      </c>
      <c r="G228" s="41"/>
      <c r="H228" s="35"/>
      <c r="I228" s="36" t="s">
        <v>33</v>
      </c>
      <c r="J228" s="37">
        <f t="shared" si="8"/>
        <v>1</v>
      </c>
      <c r="K228" s="35" t="s">
        <v>34</v>
      </c>
      <c r="L228" s="35" t="s">
        <v>4</v>
      </c>
      <c r="M228" s="38"/>
      <c r="N228" s="46"/>
      <c r="O228" s="46"/>
      <c r="P228" s="47"/>
      <c r="Q228" s="46"/>
      <c r="R228" s="46"/>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9">
        <f t="shared" si="9"/>
        <v>8091.2</v>
      </c>
      <c r="BB228" s="48">
        <f t="shared" si="10"/>
        <v>8091.2</v>
      </c>
      <c r="BC228" s="50" t="str">
        <f t="shared" si="11"/>
        <v>INR  Eight Thousand  &amp;Ninety One  and Paise Twenty Only</v>
      </c>
      <c r="IA228" s="21">
        <v>14.07</v>
      </c>
      <c r="IB228" s="65" t="s">
        <v>227</v>
      </c>
      <c r="ID228" s="21">
        <v>4</v>
      </c>
      <c r="IE228" s="22" t="s">
        <v>59</v>
      </c>
      <c r="IF228" s="22"/>
      <c r="IG228" s="22"/>
      <c r="IH228" s="22"/>
      <c r="II228" s="22"/>
    </row>
    <row r="229" spans="1:243" s="21" customFormat="1" ht="141" customHeight="1">
      <c r="A229" s="55">
        <v>14.08</v>
      </c>
      <c r="B229" s="78" t="s">
        <v>228</v>
      </c>
      <c r="C229" s="56"/>
      <c r="D229" s="67"/>
      <c r="E229" s="67"/>
      <c r="F229" s="67"/>
      <c r="G229" s="67"/>
      <c r="H229" s="67"/>
      <c r="I229" s="67"/>
      <c r="J229" s="67"/>
      <c r="K229" s="67"/>
      <c r="L229" s="67"/>
      <c r="M229" s="67"/>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IA229" s="21">
        <v>14.08</v>
      </c>
      <c r="IB229" s="65" t="s">
        <v>228</v>
      </c>
      <c r="IE229" s="22"/>
      <c r="IF229" s="22"/>
      <c r="IG229" s="22"/>
      <c r="IH229" s="22"/>
      <c r="II229" s="22"/>
    </row>
    <row r="230" spans="1:243" s="21" customFormat="1" ht="33" customHeight="1">
      <c r="A230" s="55">
        <v>14.09</v>
      </c>
      <c r="B230" s="78" t="s">
        <v>77</v>
      </c>
      <c r="C230" s="56"/>
      <c r="D230" s="79">
        <v>2</v>
      </c>
      <c r="E230" s="80" t="s">
        <v>59</v>
      </c>
      <c r="F230" s="66">
        <v>546.66</v>
      </c>
      <c r="G230" s="41"/>
      <c r="H230" s="35"/>
      <c r="I230" s="36" t="s">
        <v>33</v>
      </c>
      <c r="J230" s="37">
        <f t="shared" si="8"/>
        <v>1</v>
      </c>
      <c r="K230" s="35" t="s">
        <v>34</v>
      </c>
      <c r="L230" s="35" t="s">
        <v>4</v>
      </c>
      <c r="M230" s="38"/>
      <c r="N230" s="46"/>
      <c r="O230" s="46"/>
      <c r="P230" s="47"/>
      <c r="Q230" s="46"/>
      <c r="R230" s="46"/>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49">
        <f t="shared" si="9"/>
        <v>1093.32</v>
      </c>
      <c r="BB230" s="48">
        <f t="shared" si="10"/>
        <v>1093.32</v>
      </c>
      <c r="BC230" s="50" t="str">
        <f t="shared" si="11"/>
        <v>INR  One Thousand  &amp;Ninety Three  and Paise Thirty Two Only</v>
      </c>
      <c r="IA230" s="21">
        <v>14.09</v>
      </c>
      <c r="IB230" s="65" t="s">
        <v>77</v>
      </c>
      <c r="ID230" s="21">
        <v>2</v>
      </c>
      <c r="IE230" s="22" t="s">
        <v>59</v>
      </c>
      <c r="IF230" s="22"/>
      <c r="IG230" s="22"/>
      <c r="IH230" s="22"/>
      <c r="II230" s="22"/>
    </row>
    <row r="231" spans="1:243" s="21" customFormat="1" ht="26.25" customHeight="1">
      <c r="A231" s="55">
        <v>15</v>
      </c>
      <c r="B231" s="78" t="s">
        <v>229</v>
      </c>
      <c r="C231" s="56"/>
      <c r="D231" s="67"/>
      <c r="E231" s="67"/>
      <c r="F231" s="67"/>
      <c r="G231" s="67"/>
      <c r="H231" s="67"/>
      <c r="I231" s="67"/>
      <c r="J231" s="67"/>
      <c r="K231" s="67"/>
      <c r="L231" s="67"/>
      <c r="M231" s="67"/>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IA231" s="21">
        <v>15</v>
      </c>
      <c r="IB231" s="65" t="s">
        <v>229</v>
      </c>
      <c r="IE231" s="22"/>
      <c r="IF231" s="22"/>
      <c r="IG231" s="22"/>
      <c r="IH231" s="22"/>
      <c r="II231" s="22"/>
    </row>
    <row r="232" spans="1:243" s="21" customFormat="1" ht="284.25" customHeight="1">
      <c r="A232" s="55">
        <v>15.01</v>
      </c>
      <c r="B232" s="78" t="s">
        <v>230</v>
      </c>
      <c r="C232" s="56"/>
      <c r="D232" s="79">
        <v>10</v>
      </c>
      <c r="E232" s="80" t="s">
        <v>43</v>
      </c>
      <c r="F232" s="66">
        <v>618.76</v>
      </c>
      <c r="G232" s="41"/>
      <c r="H232" s="35"/>
      <c r="I232" s="36" t="s">
        <v>33</v>
      </c>
      <c r="J232" s="37">
        <f t="shared" si="8"/>
        <v>1</v>
      </c>
      <c r="K232" s="35" t="s">
        <v>34</v>
      </c>
      <c r="L232" s="35" t="s">
        <v>4</v>
      </c>
      <c r="M232" s="38"/>
      <c r="N232" s="46"/>
      <c r="O232" s="46"/>
      <c r="P232" s="47"/>
      <c r="Q232" s="46"/>
      <c r="R232" s="46"/>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9">
        <f t="shared" si="9"/>
        <v>6187.6</v>
      </c>
      <c r="BB232" s="48">
        <f t="shared" si="10"/>
        <v>6187.6</v>
      </c>
      <c r="BC232" s="50" t="str">
        <f t="shared" si="11"/>
        <v>INR  Six Thousand One Hundred &amp; Eighty Seven  and Paise Sixty Only</v>
      </c>
      <c r="IA232" s="21">
        <v>15.01</v>
      </c>
      <c r="IB232" s="65" t="s">
        <v>230</v>
      </c>
      <c r="ID232" s="21">
        <v>10</v>
      </c>
      <c r="IE232" s="22" t="s">
        <v>43</v>
      </c>
      <c r="IF232" s="22"/>
      <c r="IG232" s="22"/>
      <c r="IH232" s="22"/>
      <c r="II232" s="22"/>
    </row>
    <row r="233" spans="1:243" s="21" customFormat="1" ht="14.25" customHeight="1">
      <c r="A233" s="55">
        <v>16</v>
      </c>
      <c r="B233" s="78" t="s">
        <v>231</v>
      </c>
      <c r="C233" s="56"/>
      <c r="D233" s="67"/>
      <c r="E233" s="67"/>
      <c r="F233" s="67"/>
      <c r="G233" s="67"/>
      <c r="H233" s="67"/>
      <c r="I233" s="67"/>
      <c r="J233" s="67"/>
      <c r="K233" s="67"/>
      <c r="L233" s="67"/>
      <c r="M233" s="67"/>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IA233" s="21">
        <v>16</v>
      </c>
      <c r="IB233" s="65" t="s">
        <v>231</v>
      </c>
      <c r="IE233" s="22"/>
      <c r="IF233" s="22"/>
      <c r="IG233" s="22"/>
      <c r="IH233" s="22"/>
      <c r="II233" s="22"/>
    </row>
    <row r="234" spans="1:243" s="21" customFormat="1" ht="65.25" customHeight="1">
      <c r="A234" s="55">
        <v>16.01</v>
      </c>
      <c r="B234" s="78" t="s">
        <v>232</v>
      </c>
      <c r="C234" s="56"/>
      <c r="D234" s="67"/>
      <c r="E234" s="67"/>
      <c r="F234" s="67"/>
      <c r="G234" s="67"/>
      <c r="H234" s="67"/>
      <c r="I234" s="67"/>
      <c r="J234" s="67"/>
      <c r="K234" s="67"/>
      <c r="L234" s="67"/>
      <c r="M234" s="67"/>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IA234" s="21">
        <v>16.01</v>
      </c>
      <c r="IB234" s="65" t="s">
        <v>232</v>
      </c>
      <c r="IE234" s="22"/>
      <c r="IF234" s="22"/>
      <c r="IG234" s="22"/>
      <c r="IH234" s="22"/>
      <c r="II234" s="22"/>
    </row>
    <row r="235" spans="1:243" s="21" customFormat="1" ht="64.5" customHeight="1">
      <c r="A235" s="55">
        <v>16.02</v>
      </c>
      <c r="B235" s="78" t="s">
        <v>233</v>
      </c>
      <c r="C235" s="56"/>
      <c r="D235" s="79">
        <v>15</v>
      </c>
      <c r="E235" s="80" t="s">
        <v>43</v>
      </c>
      <c r="F235" s="66">
        <v>102.85</v>
      </c>
      <c r="G235" s="41"/>
      <c r="H235" s="35"/>
      <c r="I235" s="36" t="s">
        <v>33</v>
      </c>
      <c r="J235" s="37">
        <f t="shared" si="8"/>
        <v>1</v>
      </c>
      <c r="K235" s="35" t="s">
        <v>34</v>
      </c>
      <c r="L235" s="35" t="s">
        <v>4</v>
      </c>
      <c r="M235" s="38"/>
      <c r="N235" s="46"/>
      <c r="O235" s="46"/>
      <c r="P235" s="47"/>
      <c r="Q235" s="46"/>
      <c r="R235" s="46"/>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9">
        <f t="shared" si="9"/>
        <v>1542.75</v>
      </c>
      <c r="BB235" s="48">
        <f t="shared" si="10"/>
        <v>1542.75</v>
      </c>
      <c r="BC235" s="50" t="str">
        <f t="shared" si="11"/>
        <v>INR  One Thousand Five Hundred &amp; Forty Two  and Paise Seventy Five Only</v>
      </c>
      <c r="IA235" s="21">
        <v>16.02</v>
      </c>
      <c r="IB235" s="65" t="s">
        <v>233</v>
      </c>
      <c r="ID235" s="21">
        <v>15</v>
      </c>
      <c r="IE235" s="22" t="s">
        <v>43</v>
      </c>
      <c r="IF235" s="22"/>
      <c r="IG235" s="22"/>
      <c r="IH235" s="22"/>
      <c r="II235" s="22"/>
    </row>
    <row r="236" spans="1:243" s="21" customFormat="1" ht="92.25" customHeight="1">
      <c r="A236" s="55">
        <v>16.03</v>
      </c>
      <c r="B236" s="78" t="s">
        <v>234</v>
      </c>
      <c r="C236" s="56"/>
      <c r="D236" s="67"/>
      <c r="E236" s="67"/>
      <c r="F236" s="67"/>
      <c r="G236" s="67"/>
      <c r="H236" s="67"/>
      <c r="I236" s="67"/>
      <c r="J236" s="67"/>
      <c r="K236" s="67"/>
      <c r="L236" s="67"/>
      <c r="M236" s="67"/>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IA236" s="21">
        <v>16.03</v>
      </c>
      <c r="IB236" s="65" t="s">
        <v>234</v>
      </c>
      <c r="IE236" s="22"/>
      <c r="IF236" s="22"/>
      <c r="IG236" s="22"/>
      <c r="IH236" s="22"/>
      <c r="II236" s="22"/>
    </row>
    <row r="237" spans="1:243" s="21" customFormat="1" ht="30" customHeight="1">
      <c r="A237" s="55">
        <v>16.04</v>
      </c>
      <c r="B237" s="78" t="s">
        <v>235</v>
      </c>
      <c r="C237" s="56"/>
      <c r="D237" s="79">
        <v>15</v>
      </c>
      <c r="E237" s="80" t="s">
        <v>43</v>
      </c>
      <c r="F237" s="66">
        <v>412.98</v>
      </c>
      <c r="G237" s="41"/>
      <c r="H237" s="35"/>
      <c r="I237" s="36" t="s">
        <v>33</v>
      </c>
      <c r="J237" s="37">
        <f t="shared" si="8"/>
        <v>1</v>
      </c>
      <c r="K237" s="35" t="s">
        <v>34</v>
      </c>
      <c r="L237" s="35" t="s">
        <v>4</v>
      </c>
      <c r="M237" s="38"/>
      <c r="N237" s="46"/>
      <c r="O237" s="46"/>
      <c r="P237" s="47"/>
      <c r="Q237" s="46"/>
      <c r="R237" s="46"/>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9">
        <f t="shared" si="9"/>
        <v>6194.7</v>
      </c>
      <c r="BB237" s="48">
        <f t="shared" si="10"/>
        <v>6194.7</v>
      </c>
      <c r="BC237" s="50" t="str">
        <f t="shared" si="11"/>
        <v>INR  Six Thousand One Hundred &amp; Ninety Four  and Paise Seventy Only</v>
      </c>
      <c r="IA237" s="21">
        <v>16.04</v>
      </c>
      <c r="IB237" s="65" t="s">
        <v>235</v>
      </c>
      <c r="ID237" s="21">
        <v>15</v>
      </c>
      <c r="IE237" s="22" t="s">
        <v>43</v>
      </c>
      <c r="IF237" s="22"/>
      <c r="IG237" s="22"/>
      <c r="IH237" s="22"/>
      <c r="II237" s="22"/>
    </row>
    <row r="238" spans="1:243" s="21" customFormat="1" ht="16.5" customHeight="1">
      <c r="A238" s="55">
        <v>17</v>
      </c>
      <c r="B238" s="78" t="s">
        <v>236</v>
      </c>
      <c r="C238" s="56"/>
      <c r="D238" s="67"/>
      <c r="E238" s="67"/>
      <c r="F238" s="67"/>
      <c r="G238" s="67"/>
      <c r="H238" s="67"/>
      <c r="I238" s="67"/>
      <c r="J238" s="67"/>
      <c r="K238" s="67"/>
      <c r="L238" s="67"/>
      <c r="M238" s="67"/>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IA238" s="21">
        <v>17</v>
      </c>
      <c r="IB238" s="65" t="s">
        <v>236</v>
      </c>
      <c r="IE238" s="22"/>
      <c r="IF238" s="22"/>
      <c r="IG238" s="22"/>
      <c r="IH238" s="22"/>
      <c r="II238" s="22"/>
    </row>
    <row r="239" spans="1:243" s="21" customFormat="1" ht="126" customHeight="1">
      <c r="A239" s="55">
        <v>17.01</v>
      </c>
      <c r="B239" s="78" t="s">
        <v>78</v>
      </c>
      <c r="C239" s="56"/>
      <c r="D239" s="79">
        <v>3</v>
      </c>
      <c r="E239" s="80" t="s">
        <v>79</v>
      </c>
      <c r="F239" s="66">
        <v>4942.04</v>
      </c>
      <c r="G239" s="41"/>
      <c r="H239" s="35"/>
      <c r="I239" s="36" t="s">
        <v>33</v>
      </c>
      <c r="J239" s="37">
        <f t="shared" si="8"/>
        <v>1</v>
      </c>
      <c r="K239" s="35" t="s">
        <v>34</v>
      </c>
      <c r="L239" s="35" t="s">
        <v>4</v>
      </c>
      <c r="M239" s="38"/>
      <c r="N239" s="46"/>
      <c r="O239" s="46"/>
      <c r="P239" s="47"/>
      <c r="Q239" s="46"/>
      <c r="R239" s="46"/>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9">
        <f t="shared" si="9"/>
        <v>14826.12</v>
      </c>
      <c r="BB239" s="48">
        <f t="shared" si="10"/>
        <v>14826.12</v>
      </c>
      <c r="BC239" s="50" t="str">
        <f t="shared" si="11"/>
        <v>INR  Fourteen Thousand Eight Hundred &amp; Twenty Six  and Paise Twelve Only</v>
      </c>
      <c r="IA239" s="21">
        <v>17.01</v>
      </c>
      <c r="IB239" s="65" t="s">
        <v>78</v>
      </c>
      <c r="ID239" s="21">
        <v>3</v>
      </c>
      <c r="IE239" s="22" t="s">
        <v>79</v>
      </c>
      <c r="IF239" s="22"/>
      <c r="IG239" s="22"/>
      <c r="IH239" s="22"/>
      <c r="II239" s="22"/>
    </row>
    <row r="240" spans="1:243" s="21" customFormat="1" ht="61.5" customHeight="1">
      <c r="A240" s="55">
        <v>17.02</v>
      </c>
      <c r="B240" s="78" t="s">
        <v>237</v>
      </c>
      <c r="C240" s="56"/>
      <c r="D240" s="79">
        <v>6</v>
      </c>
      <c r="E240" s="80" t="s">
        <v>61</v>
      </c>
      <c r="F240" s="66">
        <v>422.32</v>
      </c>
      <c r="G240" s="41"/>
      <c r="H240" s="35"/>
      <c r="I240" s="36" t="s">
        <v>33</v>
      </c>
      <c r="J240" s="37">
        <f t="shared" si="8"/>
        <v>1</v>
      </c>
      <c r="K240" s="35" t="s">
        <v>34</v>
      </c>
      <c r="L240" s="35" t="s">
        <v>4</v>
      </c>
      <c r="M240" s="38"/>
      <c r="N240" s="46"/>
      <c r="O240" s="46"/>
      <c r="P240" s="47"/>
      <c r="Q240" s="46"/>
      <c r="R240" s="46"/>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9">
        <f t="shared" si="9"/>
        <v>2533.92</v>
      </c>
      <c r="BB240" s="48">
        <f t="shared" si="10"/>
        <v>2533.92</v>
      </c>
      <c r="BC240" s="50" t="str">
        <f t="shared" si="11"/>
        <v>INR  Two Thousand Five Hundred &amp; Thirty Three  and Paise Ninety Two Only</v>
      </c>
      <c r="IA240" s="21">
        <v>17.02</v>
      </c>
      <c r="IB240" s="65" t="s">
        <v>237</v>
      </c>
      <c r="ID240" s="21">
        <v>6</v>
      </c>
      <c r="IE240" s="22" t="s">
        <v>61</v>
      </c>
      <c r="IF240" s="22"/>
      <c r="IG240" s="22"/>
      <c r="IH240" s="22"/>
      <c r="II240" s="22"/>
    </row>
    <row r="241" spans="1:243" s="21" customFormat="1" ht="48" customHeight="1">
      <c r="A241" s="55">
        <v>17.03</v>
      </c>
      <c r="B241" s="78" t="s">
        <v>58</v>
      </c>
      <c r="C241" s="56"/>
      <c r="D241" s="79">
        <v>43</v>
      </c>
      <c r="E241" s="80" t="s">
        <v>61</v>
      </c>
      <c r="F241" s="66">
        <v>58.66</v>
      </c>
      <c r="G241" s="41"/>
      <c r="H241" s="35"/>
      <c r="I241" s="36" t="s">
        <v>33</v>
      </c>
      <c r="J241" s="37">
        <f t="shared" si="8"/>
        <v>1</v>
      </c>
      <c r="K241" s="35" t="s">
        <v>34</v>
      </c>
      <c r="L241" s="35" t="s">
        <v>4</v>
      </c>
      <c r="M241" s="38"/>
      <c r="N241" s="46"/>
      <c r="O241" s="46"/>
      <c r="P241" s="47"/>
      <c r="Q241" s="46"/>
      <c r="R241" s="46"/>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9">
        <f t="shared" si="9"/>
        <v>2522.38</v>
      </c>
      <c r="BB241" s="48">
        <f t="shared" si="10"/>
        <v>2522.38</v>
      </c>
      <c r="BC241" s="50" t="str">
        <f t="shared" si="11"/>
        <v>INR  Two Thousand Five Hundred &amp; Twenty Two  and Paise Thirty Eight Only</v>
      </c>
      <c r="IA241" s="21">
        <v>17.03</v>
      </c>
      <c r="IB241" s="65" t="s">
        <v>58</v>
      </c>
      <c r="ID241" s="21">
        <v>43</v>
      </c>
      <c r="IE241" s="22" t="s">
        <v>61</v>
      </c>
      <c r="IF241" s="22"/>
      <c r="IG241" s="22"/>
      <c r="IH241" s="22"/>
      <c r="II241" s="22"/>
    </row>
    <row r="242" spans="1:243" s="21" customFormat="1" ht="32.25" customHeight="1">
      <c r="A242" s="55">
        <v>17.04</v>
      </c>
      <c r="B242" s="78" t="s">
        <v>238</v>
      </c>
      <c r="C242" s="56"/>
      <c r="D242" s="79">
        <v>123</v>
      </c>
      <c r="E242" s="80" t="s">
        <v>61</v>
      </c>
      <c r="F242" s="66">
        <v>29.33</v>
      </c>
      <c r="G242" s="41"/>
      <c r="H242" s="35"/>
      <c r="I242" s="36" t="s">
        <v>33</v>
      </c>
      <c r="J242" s="37">
        <f t="shared" si="8"/>
        <v>1</v>
      </c>
      <c r="K242" s="35" t="s">
        <v>34</v>
      </c>
      <c r="L242" s="35" t="s">
        <v>4</v>
      </c>
      <c r="M242" s="38"/>
      <c r="N242" s="46"/>
      <c r="O242" s="46"/>
      <c r="P242" s="47"/>
      <c r="Q242" s="46"/>
      <c r="R242" s="46"/>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9">
        <f t="shared" si="9"/>
        <v>3607.59</v>
      </c>
      <c r="BB242" s="48">
        <f t="shared" si="10"/>
        <v>3607.59</v>
      </c>
      <c r="BC242" s="50" t="str">
        <f t="shared" si="11"/>
        <v>INR  Three Thousand Six Hundred &amp; Seven  and Paise Fifty Nine Only</v>
      </c>
      <c r="IA242" s="21">
        <v>17.04</v>
      </c>
      <c r="IB242" s="65" t="s">
        <v>238</v>
      </c>
      <c r="ID242" s="21">
        <v>123</v>
      </c>
      <c r="IE242" s="22" t="s">
        <v>61</v>
      </c>
      <c r="IF242" s="22"/>
      <c r="IG242" s="22"/>
      <c r="IH242" s="22"/>
      <c r="II242" s="22"/>
    </row>
    <row r="243" spans="1:243" s="21" customFormat="1" ht="45" customHeight="1">
      <c r="A243" s="55">
        <v>17.05</v>
      </c>
      <c r="B243" s="78" t="s">
        <v>239</v>
      </c>
      <c r="C243" s="56"/>
      <c r="D243" s="79">
        <v>18</v>
      </c>
      <c r="E243" s="80" t="s">
        <v>61</v>
      </c>
      <c r="F243" s="66">
        <v>504.44</v>
      </c>
      <c r="G243" s="41"/>
      <c r="H243" s="35"/>
      <c r="I243" s="36" t="s">
        <v>33</v>
      </c>
      <c r="J243" s="37">
        <f t="shared" si="8"/>
        <v>1</v>
      </c>
      <c r="K243" s="35" t="s">
        <v>34</v>
      </c>
      <c r="L243" s="35" t="s">
        <v>4</v>
      </c>
      <c r="M243" s="38"/>
      <c r="N243" s="46"/>
      <c r="O243" s="46"/>
      <c r="P243" s="47"/>
      <c r="Q243" s="46"/>
      <c r="R243" s="46"/>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9">
        <f t="shared" si="9"/>
        <v>9079.92</v>
      </c>
      <c r="BB243" s="48">
        <f t="shared" si="10"/>
        <v>9079.92</v>
      </c>
      <c r="BC243" s="50" t="str">
        <f t="shared" si="11"/>
        <v>INR  Nine Thousand  &amp;Seventy Nine  and Paise Ninety Two Only</v>
      </c>
      <c r="IA243" s="21">
        <v>17.05</v>
      </c>
      <c r="IB243" s="65" t="s">
        <v>239</v>
      </c>
      <c r="ID243" s="21">
        <v>18</v>
      </c>
      <c r="IE243" s="22" t="s">
        <v>61</v>
      </c>
      <c r="IF243" s="22"/>
      <c r="IG243" s="22"/>
      <c r="IH243" s="22"/>
      <c r="II243" s="22"/>
    </row>
    <row r="244" spans="1:243" s="21" customFormat="1" ht="31.5" customHeight="1">
      <c r="A244" s="55">
        <v>17.06</v>
      </c>
      <c r="B244" s="78" t="s">
        <v>240</v>
      </c>
      <c r="C244" s="56"/>
      <c r="D244" s="79">
        <v>18</v>
      </c>
      <c r="E244" s="80" t="s">
        <v>61</v>
      </c>
      <c r="F244" s="66">
        <v>281.43</v>
      </c>
      <c r="G244" s="41"/>
      <c r="H244" s="35"/>
      <c r="I244" s="36" t="s">
        <v>33</v>
      </c>
      <c r="J244" s="37">
        <f t="shared" si="8"/>
        <v>1</v>
      </c>
      <c r="K244" s="35" t="s">
        <v>34</v>
      </c>
      <c r="L244" s="35" t="s">
        <v>4</v>
      </c>
      <c r="M244" s="38"/>
      <c r="N244" s="46"/>
      <c r="O244" s="46"/>
      <c r="P244" s="47"/>
      <c r="Q244" s="46"/>
      <c r="R244" s="46"/>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c r="BA244" s="49">
        <f t="shared" si="9"/>
        <v>5065.74</v>
      </c>
      <c r="BB244" s="48">
        <f t="shared" si="10"/>
        <v>5065.74</v>
      </c>
      <c r="BC244" s="50" t="str">
        <f t="shared" si="11"/>
        <v>INR  Five Thousand  &amp;Sixty Five  and Paise Seventy Four Only</v>
      </c>
      <c r="IA244" s="21">
        <v>17.06</v>
      </c>
      <c r="IB244" s="65" t="s">
        <v>240</v>
      </c>
      <c r="ID244" s="21">
        <v>18</v>
      </c>
      <c r="IE244" s="22" t="s">
        <v>61</v>
      </c>
      <c r="IF244" s="22"/>
      <c r="IG244" s="22"/>
      <c r="IH244" s="22"/>
      <c r="II244" s="22"/>
    </row>
    <row r="245" spans="1:243" s="21" customFormat="1" ht="63" customHeight="1">
      <c r="A245" s="55">
        <v>17.07</v>
      </c>
      <c r="B245" s="78" t="s">
        <v>241</v>
      </c>
      <c r="C245" s="56"/>
      <c r="D245" s="79">
        <v>8</v>
      </c>
      <c r="E245" s="80" t="s">
        <v>61</v>
      </c>
      <c r="F245" s="66">
        <v>3451.44</v>
      </c>
      <c r="G245" s="41"/>
      <c r="H245" s="35"/>
      <c r="I245" s="36" t="s">
        <v>33</v>
      </c>
      <c r="J245" s="37">
        <f t="shared" si="8"/>
        <v>1</v>
      </c>
      <c r="K245" s="35" t="s">
        <v>34</v>
      </c>
      <c r="L245" s="35" t="s">
        <v>4</v>
      </c>
      <c r="M245" s="38"/>
      <c r="N245" s="46"/>
      <c r="O245" s="46"/>
      <c r="P245" s="47"/>
      <c r="Q245" s="46"/>
      <c r="R245" s="46"/>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c r="BA245" s="49">
        <f t="shared" si="9"/>
        <v>27611.52</v>
      </c>
      <c r="BB245" s="48">
        <f t="shared" si="10"/>
        <v>27611.52</v>
      </c>
      <c r="BC245" s="50" t="str">
        <f t="shared" si="11"/>
        <v>INR  Twenty Seven Thousand Six Hundred &amp; Eleven  and Paise Fifty Two Only</v>
      </c>
      <c r="IA245" s="21">
        <v>17.07</v>
      </c>
      <c r="IB245" s="65" t="s">
        <v>241</v>
      </c>
      <c r="ID245" s="21">
        <v>8</v>
      </c>
      <c r="IE245" s="22" t="s">
        <v>61</v>
      </c>
      <c r="IF245" s="22"/>
      <c r="IG245" s="22"/>
      <c r="IH245" s="22"/>
      <c r="II245" s="22"/>
    </row>
    <row r="246" spans="1:243" s="21" customFormat="1" ht="33" customHeight="1">
      <c r="A246" s="55">
        <v>17.08</v>
      </c>
      <c r="B246" s="78" t="s">
        <v>242</v>
      </c>
      <c r="C246" s="56"/>
      <c r="D246" s="79">
        <v>18</v>
      </c>
      <c r="E246" s="80" t="s">
        <v>61</v>
      </c>
      <c r="F246" s="66">
        <v>316.71</v>
      </c>
      <c r="G246" s="41"/>
      <c r="H246" s="35"/>
      <c r="I246" s="36" t="s">
        <v>33</v>
      </c>
      <c r="J246" s="37">
        <f t="shared" si="8"/>
        <v>1</v>
      </c>
      <c r="K246" s="35" t="s">
        <v>34</v>
      </c>
      <c r="L246" s="35" t="s">
        <v>4</v>
      </c>
      <c r="M246" s="38"/>
      <c r="N246" s="46"/>
      <c r="O246" s="46"/>
      <c r="P246" s="47"/>
      <c r="Q246" s="46"/>
      <c r="R246" s="46"/>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c r="BA246" s="49">
        <f t="shared" si="9"/>
        <v>5700.78</v>
      </c>
      <c r="BB246" s="48">
        <f t="shared" si="10"/>
        <v>5700.78</v>
      </c>
      <c r="BC246" s="50" t="str">
        <f t="shared" si="11"/>
        <v>INR  Five Thousand Seven Hundred    and Paise Seventy Eight Only</v>
      </c>
      <c r="IA246" s="21">
        <v>17.08</v>
      </c>
      <c r="IB246" s="65" t="s">
        <v>242</v>
      </c>
      <c r="ID246" s="21">
        <v>18</v>
      </c>
      <c r="IE246" s="22" t="s">
        <v>61</v>
      </c>
      <c r="IF246" s="22"/>
      <c r="IG246" s="22"/>
      <c r="IH246" s="22"/>
      <c r="II246" s="22"/>
    </row>
    <row r="247" spans="1:243" s="21" customFormat="1" ht="31.5" customHeight="1">
      <c r="A247" s="55">
        <v>17.09</v>
      </c>
      <c r="B247" s="78" t="s">
        <v>243</v>
      </c>
      <c r="C247" s="56"/>
      <c r="D247" s="79">
        <v>6</v>
      </c>
      <c r="E247" s="80" t="s">
        <v>61</v>
      </c>
      <c r="F247" s="66">
        <v>232.28</v>
      </c>
      <c r="G247" s="41"/>
      <c r="H247" s="35"/>
      <c r="I247" s="36" t="s">
        <v>33</v>
      </c>
      <c r="J247" s="37">
        <f t="shared" si="8"/>
        <v>1</v>
      </c>
      <c r="K247" s="35" t="s">
        <v>34</v>
      </c>
      <c r="L247" s="35" t="s">
        <v>4</v>
      </c>
      <c r="M247" s="38"/>
      <c r="N247" s="46"/>
      <c r="O247" s="46"/>
      <c r="P247" s="47"/>
      <c r="Q247" s="46"/>
      <c r="R247" s="46"/>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c r="BA247" s="49">
        <f t="shared" si="9"/>
        <v>1393.68</v>
      </c>
      <c r="BB247" s="48">
        <f t="shared" si="10"/>
        <v>1393.68</v>
      </c>
      <c r="BC247" s="50" t="str">
        <f t="shared" si="11"/>
        <v>INR  One Thousand Three Hundred &amp; Ninety Three  and Paise Sixty Eight Only</v>
      </c>
      <c r="IA247" s="21">
        <v>17.09</v>
      </c>
      <c r="IB247" s="65" t="s">
        <v>243</v>
      </c>
      <c r="ID247" s="21">
        <v>6</v>
      </c>
      <c r="IE247" s="22" t="s">
        <v>61</v>
      </c>
      <c r="IF247" s="22"/>
      <c r="IG247" s="22"/>
      <c r="IH247" s="22"/>
      <c r="II247" s="22"/>
    </row>
    <row r="248" spans="1:243" s="21" customFormat="1" ht="50.25" customHeight="1">
      <c r="A248" s="57">
        <v>17.1</v>
      </c>
      <c r="B248" s="78" t="s">
        <v>244</v>
      </c>
      <c r="C248" s="56"/>
      <c r="D248" s="79">
        <v>18</v>
      </c>
      <c r="E248" s="80" t="s">
        <v>61</v>
      </c>
      <c r="F248" s="66">
        <v>1125.8</v>
      </c>
      <c r="G248" s="41"/>
      <c r="H248" s="35"/>
      <c r="I248" s="36" t="s">
        <v>33</v>
      </c>
      <c r="J248" s="37">
        <f t="shared" si="8"/>
        <v>1</v>
      </c>
      <c r="K248" s="35" t="s">
        <v>34</v>
      </c>
      <c r="L248" s="35" t="s">
        <v>4</v>
      </c>
      <c r="M248" s="38"/>
      <c r="N248" s="46"/>
      <c r="O248" s="46"/>
      <c r="P248" s="47"/>
      <c r="Q248" s="46"/>
      <c r="R248" s="46"/>
      <c r="S248" s="47"/>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c r="BA248" s="49">
        <f t="shared" si="9"/>
        <v>20264.4</v>
      </c>
      <c r="BB248" s="48">
        <f t="shared" si="10"/>
        <v>20264.4</v>
      </c>
      <c r="BC248" s="50" t="str">
        <f t="shared" si="11"/>
        <v>INR  Twenty Thousand Two Hundred &amp; Sixty Four  and Paise Forty Only</v>
      </c>
      <c r="IA248" s="21">
        <v>17.1</v>
      </c>
      <c r="IB248" s="65" t="s">
        <v>244</v>
      </c>
      <c r="ID248" s="21">
        <v>18</v>
      </c>
      <c r="IE248" s="22" t="s">
        <v>61</v>
      </c>
      <c r="IF248" s="22"/>
      <c r="IG248" s="22"/>
      <c r="IH248" s="22"/>
      <c r="II248" s="22"/>
    </row>
    <row r="249" spans="1:243" s="21" customFormat="1" ht="60.75" customHeight="1">
      <c r="A249" s="55">
        <v>17.11</v>
      </c>
      <c r="B249" s="78" t="s">
        <v>245</v>
      </c>
      <c r="C249" s="56"/>
      <c r="D249" s="79">
        <v>227</v>
      </c>
      <c r="E249" s="80" t="s">
        <v>253</v>
      </c>
      <c r="F249" s="66">
        <v>69.91</v>
      </c>
      <c r="G249" s="41"/>
      <c r="H249" s="35"/>
      <c r="I249" s="36" t="s">
        <v>33</v>
      </c>
      <c r="J249" s="37">
        <f t="shared" si="8"/>
        <v>1</v>
      </c>
      <c r="K249" s="35" t="s">
        <v>34</v>
      </c>
      <c r="L249" s="35" t="s">
        <v>4</v>
      </c>
      <c r="M249" s="38"/>
      <c r="N249" s="46"/>
      <c r="O249" s="46"/>
      <c r="P249" s="47"/>
      <c r="Q249" s="46"/>
      <c r="R249" s="46"/>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c r="BA249" s="49">
        <f t="shared" si="9"/>
        <v>15869.57</v>
      </c>
      <c r="BB249" s="48">
        <f t="shared" si="10"/>
        <v>15869.57</v>
      </c>
      <c r="BC249" s="50" t="str">
        <f t="shared" si="11"/>
        <v>INR  Fifteen Thousand Eight Hundred &amp; Sixty Nine  and Paise Fifty Seven Only</v>
      </c>
      <c r="IA249" s="21">
        <v>17.11</v>
      </c>
      <c r="IB249" s="65" t="s">
        <v>245</v>
      </c>
      <c r="ID249" s="21">
        <v>227</v>
      </c>
      <c r="IE249" s="22" t="s">
        <v>253</v>
      </c>
      <c r="IF249" s="22"/>
      <c r="IG249" s="22"/>
      <c r="IH249" s="22"/>
      <c r="II249" s="22"/>
    </row>
    <row r="250" spans="1:243" s="21" customFormat="1" ht="49.5" customHeight="1">
      <c r="A250" s="55">
        <v>17.12</v>
      </c>
      <c r="B250" s="78" t="s">
        <v>246</v>
      </c>
      <c r="C250" s="56"/>
      <c r="D250" s="79">
        <v>40</v>
      </c>
      <c r="E250" s="80" t="s">
        <v>254</v>
      </c>
      <c r="F250" s="66">
        <v>8.7</v>
      </c>
      <c r="G250" s="41"/>
      <c r="H250" s="35"/>
      <c r="I250" s="36" t="s">
        <v>33</v>
      </c>
      <c r="J250" s="37">
        <f t="shared" si="8"/>
        <v>1</v>
      </c>
      <c r="K250" s="35" t="s">
        <v>34</v>
      </c>
      <c r="L250" s="35" t="s">
        <v>4</v>
      </c>
      <c r="M250" s="38"/>
      <c r="N250" s="46"/>
      <c r="O250" s="46"/>
      <c r="P250" s="47"/>
      <c r="Q250" s="46"/>
      <c r="R250" s="46"/>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c r="BA250" s="49">
        <f t="shared" si="9"/>
        <v>348</v>
      </c>
      <c r="BB250" s="48">
        <f t="shared" si="10"/>
        <v>348</v>
      </c>
      <c r="BC250" s="50" t="str">
        <f t="shared" si="11"/>
        <v>INR  Three Hundred &amp; Forty Eight  Only</v>
      </c>
      <c r="IA250" s="21">
        <v>17.12</v>
      </c>
      <c r="IB250" s="65" t="s">
        <v>246</v>
      </c>
      <c r="ID250" s="21">
        <v>40</v>
      </c>
      <c r="IE250" s="22" t="s">
        <v>254</v>
      </c>
      <c r="IF250" s="22"/>
      <c r="IG250" s="22"/>
      <c r="IH250" s="22"/>
      <c r="II250" s="22"/>
    </row>
    <row r="251" spans="1:243" s="21" customFormat="1" ht="49.5" customHeight="1">
      <c r="A251" s="55">
        <v>17.13</v>
      </c>
      <c r="B251" s="78" t="s">
        <v>247</v>
      </c>
      <c r="C251" s="56"/>
      <c r="D251" s="79">
        <v>40</v>
      </c>
      <c r="E251" s="80" t="s">
        <v>255</v>
      </c>
      <c r="F251" s="66">
        <v>4.38</v>
      </c>
      <c r="G251" s="41"/>
      <c r="H251" s="35"/>
      <c r="I251" s="36" t="s">
        <v>33</v>
      </c>
      <c r="J251" s="37">
        <f t="shared" si="8"/>
        <v>1</v>
      </c>
      <c r="K251" s="35" t="s">
        <v>34</v>
      </c>
      <c r="L251" s="35" t="s">
        <v>4</v>
      </c>
      <c r="M251" s="38"/>
      <c r="N251" s="46"/>
      <c r="O251" s="46"/>
      <c r="P251" s="47"/>
      <c r="Q251" s="46"/>
      <c r="R251" s="46"/>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c r="BA251" s="49">
        <f t="shared" si="9"/>
        <v>175.2</v>
      </c>
      <c r="BB251" s="48">
        <f t="shared" si="10"/>
        <v>175.2</v>
      </c>
      <c r="BC251" s="50" t="str">
        <f t="shared" si="11"/>
        <v>INR  One Hundred &amp; Seventy Five  and Paise Twenty Only</v>
      </c>
      <c r="IA251" s="21">
        <v>17.13</v>
      </c>
      <c r="IB251" s="65" t="s">
        <v>247</v>
      </c>
      <c r="ID251" s="21">
        <v>40</v>
      </c>
      <c r="IE251" s="22" t="s">
        <v>255</v>
      </c>
      <c r="IF251" s="22"/>
      <c r="IG251" s="22"/>
      <c r="IH251" s="22"/>
      <c r="II251" s="22"/>
    </row>
    <row r="252" spans="1:243" s="21" customFormat="1" ht="51" customHeight="1">
      <c r="A252" s="55">
        <v>17.14</v>
      </c>
      <c r="B252" s="78" t="s">
        <v>248</v>
      </c>
      <c r="C252" s="56"/>
      <c r="D252" s="79">
        <v>8</v>
      </c>
      <c r="E252" s="80" t="s">
        <v>255</v>
      </c>
      <c r="F252" s="66">
        <v>39.41</v>
      </c>
      <c r="G252" s="41"/>
      <c r="H252" s="35"/>
      <c r="I252" s="36" t="s">
        <v>33</v>
      </c>
      <c r="J252" s="37">
        <f t="shared" si="8"/>
        <v>1</v>
      </c>
      <c r="K252" s="35" t="s">
        <v>34</v>
      </c>
      <c r="L252" s="35" t="s">
        <v>4</v>
      </c>
      <c r="M252" s="38"/>
      <c r="N252" s="46"/>
      <c r="O252" s="46"/>
      <c r="P252" s="47"/>
      <c r="Q252" s="46"/>
      <c r="R252" s="46"/>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c r="BA252" s="49">
        <f t="shared" si="9"/>
        <v>315.28</v>
      </c>
      <c r="BB252" s="48">
        <f t="shared" si="10"/>
        <v>315.28</v>
      </c>
      <c r="BC252" s="50" t="str">
        <f t="shared" si="11"/>
        <v>INR  Three Hundred &amp; Fifteen  and Paise Twenty Eight Only</v>
      </c>
      <c r="IA252" s="21">
        <v>17.14</v>
      </c>
      <c r="IB252" s="65" t="s">
        <v>248</v>
      </c>
      <c r="ID252" s="21">
        <v>8</v>
      </c>
      <c r="IE252" s="22" t="s">
        <v>255</v>
      </c>
      <c r="IF252" s="22"/>
      <c r="IG252" s="22"/>
      <c r="IH252" s="22"/>
      <c r="II252" s="22"/>
    </row>
    <row r="253" spans="1:243" s="21" customFormat="1" ht="34.5" customHeight="1">
      <c r="A253" s="55">
        <v>17.15</v>
      </c>
      <c r="B253" s="78" t="s">
        <v>249</v>
      </c>
      <c r="C253" s="56"/>
      <c r="D253" s="79">
        <v>6</v>
      </c>
      <c r="E253" s="80" t="s">
        <v>61</v>
      </c>
      <c r="F253" s="66">
        <v>223.4</v>
      </c>
      <c r="G253" s="41"/>
      <c r="H253" s="35"/>
      <c r="I253" s="36" t="s">
        <v>33</v>
      </c>
      <c r="J253" s="37">
        <f t="shared" si="8"/>
        <v>1</v>
      </c>
      <c r="K253" s="35" t="s">
        <v>34</v>
      </c>
      <c r="L253" s="35" t="s">
        <v>4</v>
      </c>
      <c r="M253" s="38"/>
      <c r="N253" s="46"/>
      <c r="O253" s="46"/>
      <c r="P253" s="47"/>
      <c r="Q253" s="46"/>
      <c r="R253" s="46"/>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c r="BA253" s="49">
        <f t="shared" si="9"/>
        <v>1340.4</v>
      </c>
      <c r="BB253" s="48">
        <f t="shared" si="10"/>
        <v>1340.4</v>
      </c>
      <c r="BC253" s="50" t="str">
        <f t="shared" si="11"/>
        <v>INR  One Thousand Three Hundred &amp; Forty  and Paise Forty Only</v>
      </c>
      <c r="IA253" s="21">
        <v>17.15</v>
      </c>
      <c r="IB253" s="65" t="s">
        <v>249</v>
      </c>
      <c r="ID253" s="21">
        <v>6</v>
      </c>
      <c r="IE253" s="22" t="s">
        <v>61</v>
      </c>
      <c r="IF253" s="22"/>
      <c r="IG253" s="22"/>
      <c r="IH253" s="22"/>
      <c r="II253" s="22"/>
    </row>
    <row r="254" spans="1:243" s="21" customFormat="1" ht="39" customHeight="1">
      <c r="A254" s="55">
        <v>17.16</v>
      </c>
      <c r="B254" s="78" t="s">
        <v>250</v>
      </c>
      <c r="C254" s="56"/>
      <c r="D254" s="79">
        <v>18</v>
      </c>
      <c r="E254" s="80" t="s">
        <v>61</v>
      </c>
      <c r="F254" s="66">
        <v>186.9</v>
      </c>
      <c r="G254" s="41"/>
      <c r="H254" s="35"/>
      <c r="I254" s="36" t="s">
        <v>33</v>
      </c>
      <c r="J254" s="37">
        <f t="shared" si="8"/>
        <v>1</v>
      </c>
      <c r="K254" s="35" t="s">
        <v>34</v>
      </c>
      <c r="L254" s="35" t="s">
        <v>4</v>
      </c>
      <c r="M254" s="38"/>
      <c r="N254" s="46"/>
      <c r="O254" s="46"/>
      <c r="P254" s="47"/>
      <c r="Q254" s="46"/>
      <c r="R254" s="46"/>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c r="BA254" s="49">
        <f t="shared" si="9"/>
        <v>3364.2</v>
      </c>
      <c r="BB254" s="48">
        <f t="shared" si="10"/>
        <v>3364.2</v>
      </c>
      <c r="BC254" s="50" t="str">
        <f t="shared" si="11"/>
        <v>INR  Three Thousand Three Hundred &amp; Sixty Four  and Paise Twenty Only</v>
      </c>
      <c r="IA254" s="21">
        <v>17.16</v>
      </c>
      <c r="IB254" s="65" t="s">
        <v>250</v>
      </c>
      <c r="ID254" s="21">
        <v>18</v>
      </c>
      <c r="IE254" s="22" t="s">
        <v>61</v>
      </c>
      <c r="IF254" s="22"/>
      <c r="IG254" s="22"/>
      <c r="IH254" s="22"/>
      <c r="II254" s="22"/>
    </row>
    <row r="255" spans="1:243" s="21" customFormat="1" ht="109.5" customHeight="1">
      <c r="A255" s="55">
        <v>17.17</v>
      </c>
      <c r="B255" s="78" t="s">
        <v>251</v>
      </c>
      <c r="C255" s="56"/>
      <c r="D255" s="79">
        <v>13</v>
      </c>
      <c r="E255" s="80" t="s">
        <v>256</v>
      </c>
      <c r="F255" s="66">
        <v>3267.12</v>
      </c>
      <c r="G255" s="41"/>
      <c r="H255" s="35"/>
      <c r="I255" s="36" t="s">
        <v>33</v>
      </c>
      <c r="J255" s="37">
        <f>IF(I255="Less(-)",-1,1)</f>
        <v>1</v>
      </c>
      <c r="K255" s="35" t="s">
        <v>34</v>
      </c>
      <c r="L255" s="35" t="s">
        <v>4</v>
      </c>
      <c r="M255" s="38"/>
      <c r="N255" s="46"/>
      <c r="O255" s="46"/>
      <c r="P255" s="47"/>
      <c r="Q255" s="46"/>
      <c r="R255" s="46"/>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c r="BA255" s="49">
        <f>total_amount_ba($B$2,$D$2,D255,F255,J255,K255,M255)</f>
        <v>42472.56</v>
      </c>
      <c r="BB255" s="48">
        <f>BA255+SUM(N255:AZ255)</f>
        <v>42472.56</v>
      </c>
      <c r="BC255" s="50" t="str">
        <f>SpellNumber(L255,BB255)</f>
        <v>INR  Forty Two Thousand Four Hundred &amp; Seventy Two  and Paise Fifty Six Only</v>
      </c>
      <c r="IA255" s="21">
        <v>17.17</v>
      </c>
      <c r="IB255" s="21" t="s">
        <v>251</v>
      </c>
      <c r="ID255" s="21">
        <v>13</v>
      </c>
      <c r="IE255" s="22" t="s">
        <v>256</v>
      </c>
      <c r="IF255" s="22"/>
      <c r="IG255" s="22"/>
      <c r="IH255" s="22"/>
      <c r="II255" s="22"/>
    </row>
    <row r="256" spans="1:55" ht="42.75">
      <c r="A256" s="42" t="s">
        <v>35</v>
      </c>
      <c r="B256" s="43"/>
      <c r="C256" s="44"/>
      <c r="D256" s="53"/>
      <c r="E256" s="53"/>
      <c r="F256" s="53"/>
      <c r="G256" s="33"/>
      <c r="H256" s="58"/>
      <c r="I256" s="58"/>
      <c r="J256" s="58"/>
      <c r="K256" s="58"/>
      <c r="L256" s="45"/>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59">
        <f>SUM(BA13:BA255)</f>
        <v>1143242.37</v>
      </c>
      <c r="BB256" s="59">
        <f>SUM(BB13:BB255)</f>
        <v>1143242.37</v>
      </c>
      <c r="BC256" s="50" t="str">
        <f>SpellNumber($E$2,BB256)</f>
        <v>INR  Eleven Lakh Forty Three Thousand Two Hundred &amp; Forty Two  and Paise Thirty Seven Only</v>
      </c>
    </row>
    <row r="257" spans="1:55" ht="46.5" customHeight="1">
      <c r="A257" s="24" t="s">
        <v>36</v>
      </c>
      <c r="B257" s="25"/>
      <c r="C257" s="26"/>
      <c r="D257" s="60"/>
      <c r="E257" s="61" t="s">
        <v>44</v>
      </c>
      <c r="F257" s="52"/>
      <c r="G257" s="27"/>
      <c r="H257" s="28"/>
      <c r="I257" s="28"/>
      <c r="J257" s="28"/>
      <c r="K257" s="29"/>
      <c r="L257" s="30"/>
      <c r="M257" s="62"/>
      <c r="N257" s="31"/>
      <c r="O257" s="21"/>
      <c r="P257" s="21"/>
      <c r="Q257" s="21"/>
      <c r="R257" s="21"/>
      <c r="S257" s="2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63">
        <f>IF(ISBLANK(F257),0,IF(E257="Excess (+)",ROUND(BA256+(BA256*F257),2),IF(E257="Less (-)",ROUND(BA256+(BA256*F257*(-1)),2),IF(E257="At Par",BA256,0))))</f>
        <v>0</v>
      </c>
      <c r="BB257" s="64">
        <f>ROUND(BA257,0)</f>
        <v>0</v>
      </c>
      <c r="BC257" s="54" t="str">
        <f>SpellNumber($E$2,BB257)</f>
        <v>INR Zero Only</v>
      </c>
    </row>
    <row r="258" spans="1:55" ht="45.75" customHeight="1">
      <c r="A258" s="23" t="s">
        <v>37</v>
      </c>
      <c r="B258" s="23"/>
      <c r="C258" s="70" t="str">
        <f>SpellNumber($E$2,BB257)</f>
        <v>INR Zero Only</v>
      </c>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0"/>
      <c r="AO258" s="70"/>
      <c r="AP258" s="70"/>
      <c r="AQ258" s="70"/>
      <c r="AR258" s="70"/>
      <c r="AS258" s="70"/>
      <c r="AT258" s="70"/>
      <c r="AU258" s="70"/>
      <c r="AV258" s="70"/>
      <c r="AW258" s="70"/>
      <c r="AX258" s="70"/>
      <c r="AY258" s="70"/>
      <c r="AZ258" s="70"/>
      <c r="BA258" s="70"/>
      <c r="BB258" s="70"/>
      <c r="BC258" s="71"/>
    </row>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sheetData>
  <sheetProtection password="8F23" sheet="1"/>
  <mergeCells count="115">
    <mergeCell ref="D64:BC64"/>
    <mergeCell ref="D15:BC15"/>
    <mergeCell ref="D227:BC227"/>
    <mergeCell ref="D229:BC229"/>
    <mergeCell ref="D231:BC231"/>
    <mergeCell ref="D233:BC233"/>
    <mergeCell ref="D234:BC234"/>
    <mergeCell ref="D238:BC238"/>
    <mergeCell ref="D236:BC236"/>
    <mergeCell ref="D215:BC215"/>
    <mergeCell ref="D217:BC217"/>
    <mergeCell ref="D221:BC221"/>
    <mergeCell ref="D222:BC222"/>
    <mergeCell ref="D224:BC224"/>
    <mergeCell ref="D226:BC226"/>
    <mergeCell ref="D190:BC190"/>
    <mergeCell ref="D196:BC196"/>
    <mergeCell ref="D201:BC201"/>
    <mergeCell ref="D204:BC204"/>
    <mergeCell ref="D211:BC211"/>
    <mergeCell ref="D213:BC213"/>
    <mergeCell ref="D176:BC176"/>
    <mergeCell ref="D178:BC178"/>
    <mergeCell ref="D183:BC183"/>
    <mergeCell ref="D185:BC185"/>
    <mergeCell ref="D186:BC186"/>
    <mergeCell ref="D188:BC188"/>
    <mergeCell ref="D156:BC156"/>
    <mergeCell ref="D158:BC158"/>
    <mergeCell ref="D161:BC161"/>
    <mergeCell ref="D162:BC162"/>
    <mergeCell ref="D168:BC168"/>
    <mergeCell ref="D171:BC171"/>
    <mergeCell ref="D145:BC145"/>
    <mergeCell ref="D146:BC146"/>
    <mergeCell ref="D148:BC148"/>
    <mergeCell ref="D150:BC150"/>
    <mergeCell ref="D153:BC153"/>
    <mergeCell ref="D154:BC154"/>
    <mergeCell ref="D136:BC136"/>
    <mergeCell ref="D137:BC137"/>
    <mergeCell ref="D139:BC139"/>
    <mergeCell ref="D140:BC140"/>
    <mergeCell ref="D142:BC142"/>
    <mergeCell ref="D143:BC143"/>
    <mergeCell ref="D126:BC126"/>
    <mergeCell ref="D127:BC127"/>
    <mergeCell ref="D129:BC129"/>
    <mergeCell ref="D131:BC131"/>
    <mergeCell ref="D132:BC132"/>
    <mergeCell ref="D134:BC134"/>
    <mergeCell ref="D116:BC116"/>
    <mergeCell ref="D117:BC117"/>
    <mergeCell ref="D119:BC119"/>
    <mergeCell ref="D121:BC121"/>
    <mergeCell ref="D122:BC122"/>
    <mergeCell ref="D124:BC124"/>
    <mergeCell ref="D106:BC106"/>
    <mergeCell ref="D107:BC107"/>
    <mergeCell ref="D109:BC109"/>
    <mergeCell ref="D110:BC110"/>
    <mergeCell ref="D112:BC112"/>
    <mergeCell ref="D114:BC114"/>
    <mergeCell ref="D94:BC94"/>
    <mergeCell ref="D95:BC95"/>
    <mergeCell ref="D97:BC97"/>
    <mergeCell ref="D99:BC99"/>
    <mergeCell ref="D101:BC101"/>
    <mergeCell ref="D103:BC103"/>
    <mergeCell ref="D80:BC80"/>
    <mergeCell ref="D82:BC82"/>
    <mergeCell ref="D84:BC84"/>
    <mergeCell ref="D86:BC86"/>
    <mergeCell ref="D88:BC88"/>
    <mergeCell ref="D90:BC90"/>
    <mergeCell ref="D66:BC66"/>
    <mergeCell ref="D69:BC69"/>
    <mergeCell ref="D72:BC72"/>
    <mergeCell ref="D74:BC74"/>
    <mergeCell ref="D75:BC75"/>
    <mergeCell ref="D77:BC77"/>
    <mergeCell ref="D53:BC53"/>
    <mergeCell ref="D54:BC54"/>
    <mergeCell ref="D57:BC57"/>
    <mergeCell ref="D58:BC58"/>
    <mergeCell ref="D60:BC60"/>
    <mergeCell ref="D62:BC62"/>
    <mergeCell ref="D40:BC40"/>
    <mergeCell ref="D42:BC42"/>
    <mergeCell ref="D44:BC44"/>
    <mergeCell ref="D46:BC46"/>
    <mergeCell ref="D48:BC48"/>
    <mergeCell ref="D49:BC49"/>
    <mergeCell ref="D29:BC29"/>
    <mergeCell ref="D31:BC31"/>
    <mergeCell ref="D32:BC32"/>
    <mergeCell ref="D34:BC34"/>
    <mergeCell ref="D36:BC36"/>
    <mergeCell ref="D38:BC38"/>
    <mergeCell ref="D17:BC17"/>
    <mergeCell ref="D19:BC19"/>
    <mergeCell ref="D20:BC20"/>
    <mergeCell ref="D23:BC23"/>
    <mergeCell ref="D24:BC24"/>
    <mergeCell ref="D26:BC26"/>
    <mergeCell ref="D13:BC13"/>
    <mergeCell ref="B8:BC8"/>
    <mergeCell ref="C258:BC258"/>
    <mergeCell ref="A1:L1"/>
    <mergeCell ref="A4:BC4"/>
    <mergeCell ref="A5:BC5"/>
    <mergeCell ref="A6:BC6"/>
    <mergeCell ref="A7:BC7"/>
    <mergeCell ref="A9:BC9"/>
    <mergeCell ref="D14:BC14"/>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57">
      <formula1>IF(E257="Select",-1,IF(E257="At Par",0,0))</formula1>
      <formula2>IF(E257="Select",-1,IF(E257="At Par",0,0.99))</formula2>
    </dataValidation>
    <dataValidation type="list" allowBlank="1" showErrorMessage="1" sqref="E25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7">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7">
      <formula1>0</formula1>
      <formula2>IF(#REF!&lt;&gt;"Select",99.9,0)</formula2>
    </dataValidation>
    <dataValidation allowBlank="1" showInputMessage="1" showErrorMessage="1" promptTitle="Units" prompt="Please enter Units in text" sqref="D65:E65 D18:E18 D21:E22 D25:E25 D27:E28 D30:E30 D33:E33 D35:E35 D37:E37 D39:E39 D41:E41 D43:E43 D45:E45 D47:E47 D50:E52 D55:E56 D59:E59 D61:E61 D237:E237 D67:E68 D70:E71 D73:E73 D76:E76 D78:E79 D81:E81 D83:E83 D85:E85 D87:E87 D89:E89 D91:E93 D96:E96 D98:E98 D100:E100 D102:E102 D104:E105 D108:E108 D111:E111 D113:E113 D115:E115 D118:E118 D120:E120 D123:E123 D125:E125 D128:E128 D130:E130 D133:E133 D135:E135 D138:E138 D141:E141 D144:E144 D147:E147 D149:E149 D151:E152 D155:E155 D157:E157 D159:E160 D163:E167 D169:E170 D172:E175 D177:E177 D179:E182 D184:E184 D187:E187 D189:E189 D191:E195 D197:E200 D202:E203 D205:E210 D212:E212 D214:E214 D216:E216 D218:E220 D223:E223 D225:E225 D228:E228 D230:E230 D232:E232 D239:E255 D235:E235 D63:E63 D16:E16">
      <formula1>0</formula1>
      <formula2>0</formula2>
    </dataValidation>
    <dataValidation type="decimal" allowBlank="1" showInputMessage="1" showErrorMessage="1" promptTitle="Quantity" prompt="Please enter the Quantity for this item. " errorTitle="Invalid Entry" error="Only Numeric Values are allowed. " sqref="F65 F18 F21:F22 F25 F27:F28 F30 F33 F35 F37 F39 F41 F43 F45 F47 F50:F52 F55:F56 F59 F61 F237 F67:F68 F70:F71 F73 F76 F78:F79 F81 F83 F85 F87 F89 F91:F93 F96 F98 F100 F102 F104:F105 F108 F111 F113 F115 F118 F120 F123 F125 F128 F130 F133 F135 F138 F141 F144 F147 F149 F151:F152 F155 F157 F159:F160 F163:F167 F169:F170 F172:F175 F177 F179:F182 F184 F187 F189 F191:F195 F197:F200 F202:F203 F205:F210 F212 F214 F216 F218:F220 F223 F225 F228 F230 F232 F239:F255 F235 F63 F16">
      <formula1>0</formula1>
      <formula2>999999999999999</formula2>
    </dataValidation>
    <dataValidation type="list" allowBlank="1" showErrorMessage="1" sqref="D13:D15 D64 D17 K18 D19:D20 K21:K22 D23:D24 K25 D26 K27:K28 D29 K30 D31:D32 K33 D34 K35 D36 K37 D38 K39 D40 K41 D42 K43 D44 K45 D46 K47 D48:D49 K50:K52 D53:D54 K55:K56 D57:D58 K59 D60 K61 D62 D236 D66 K67:K68 D69 K70:K71 D72 K73 D74:D75 K76 D77 K78:K79 D80 K81 D82 K83 D84 K85 D86 K87 D88 K89 D90 K91:K93 D94:D95 K96 D97 K98 D99 K100 D101 K102 D103 K104:K105 D106:D107 K108 D109:D110 K111 D112 K113 D114 K115 D116:D117 K118 D119 K120 D121:D122 K123 D124 K125 D126:D127 K128 D129 K130 D131:D132 K133 D134 K135 D136:D137 K138 D139:D140 K141 D142:D143 K144">
      <formula1>"Partial Conversion,Full Conversion"</formula1>
      <formula2>0</formula2>
    </dataValidation>
    <dataValidation type="list" allowBlank="1" showErrorMessage="1" sqref="D145:D146 K147 D148 K149 D150 K151:K152 D153:D154 K155 D156 K157 D158 K159:K160 D161:D162 K163:K167 D168 K169:K170 D171 K172:K175 D176 K177 D178 K179:K182 D183 K184 D185:D186 K187 D188 K189 D190 K191:K195 D196 K197:K200 D201 K202:K203 D204 K205:K210 D211 K212 D213 K214 D215 K216 D217 K218:K220 D221:D222 K223 D224 K225 D226:D227 K228 D229 K230 D231 K232 D233:D234 D238 K239:K255 K235 K237 K63 K65 K1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65:H65 G18:H18 G21:H22 G25:H25 G27:H28 G30:H30 G33:H33 G35:H35 G37:H37 G39:H39 G41:H41 G43:H43 G45:H45 G47:H47 G50:H52 G55:H56 G59:H59 G61:H61 G237:H237 G67:H68 G70:H71 G73:H73 G76:H76 G78:H79 G81:H81 G83:H83 G85:H85 G87:H87 G89:H89 G91:H93 G96:H96 G98:H98 G100:H100 G102:H102 G104:H105 G108:H108 G111:H111 G113:H113 G115:H115 G118:H118 G120:H120 G123:H123 G125:H125 G128:H128 G130:H130 G133:H133 G135:H135 G138:H138 G141:H141 G144:H144 G147:H147 G149:H149 G151:H152 G155:H155 G157:H157 G159:H160 G163:H167 G169:H170 G172:H175 G177:H177 G179:H182 G184:H184 G187:H187 G189:H189 G191:H195 G197:H200 G202:H203 G205:H210 G212:H212 G214:H214 G216:H216 G218:H220 G223:H223 G225:H225 G228:H228 G230:H230 G232:H232 G239:H255 G235:H235 G63:H63 G16:H16">
      <formula1>0</formula1>
      <formula2>999999999999999</formula2>
    </dataValidation>
    <dataValidation allowBlank="1" showInputMessage="1" showErrorMessage="1" promptTitle="Addition / Deduction" prompt="Please Choose the correct One" sqref="J65 J18 J21:J22 J25 J27:J28 J30 J33 J35 J37 J39 J41 J43 J45 J47 J50:J52 J55:J56 J59 J61 J237 J67:J68 J70:J71 J73 J76 J78:J79 J81 J83 J85 J87 J89 J91:J93 J96 J98 J100 J102 J104:J105 J108 J111 J113 J115 J118 J120 J123 J125 J128 J130 J133 J135 J138 J141 J144 J147 J149 J151:J152 J155 J157 J159:J160 J163:J167 J169:J170 J172:J175 J177 J179:J182 J184 J187 J189 J191:J195 J197:J200 J202:J203 J205:J210 J212 J214 J216 J218:J220 J223 J225 J228 J230 J232 J239:J255 J235 J63 J16">
      <formula1>0</formula1>
      <formula2>0</formula2>
    </dataValidation>
    <dataValidation type="list" showErrorMessage="1" sqref="I65 I18 I21:I22 I25 I27:I28 I30 I33 I35 I37 I39 I41 I43 I45 I47 I50:I52 I55:I56 I59 I61 I237 I67:I68 I70:I71 I73 I76 I78:I79 I81 I83 I85 I87 I89 I91:I93 I96 I98 I100 I102 I104:I105 I108 I111 I113 I115 I118 I120 I123 I125 I128 I130 I133 I135 I138 I141 I144 I147 I149 I151:I152 I155 I157 I159:I160 I163:I167 I169:I170 I172:I175 I177 I179:I182 I184 I187 I189 I191:I195 I197:I200 I202:I203 I205:I210 I212 I214 I216 I218:I220 I223 I225 I228 I230 I232 I239:I255 I235 I63 I1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65:O65 N18:O18 N21:O22 N25:O25 N27:O28 N30:O30 N33:O33 N35:O35 N37:O37 N39:O39 N41:O41 N43:O43 N45:O45 N47:O47 N50:O52 N55:O56 N59:O59 N61:O61 N237:O237 N67:O68 N70:O71 N73:O73 N76:O76 N78:O79 N81:O81 N83:O83 N85:O85 N87:O87 N89:O89 N91:O93 N96:O96 N98:O98 N100:O100 N102:O102 N104:O105 N108:O108 N111:O111 N113:O113 N115:O115 N118:O118 N120:O120 N123:O123 N125:O125 N128:O128 N130:O130 N133:O133 N135:O135 N138:O138 N141:O141 N144:O144 N147:O147 N149:O149 N151:O152 N155:O155 N157:O157 N159:O160 N163:O167 N169:O170 N172:O175 N177:O177 N179:O182 N184:O184 N187:O187 N189:O189 N191:O195 N197:O200 N202:O203 N205:O210 N212:O212 N214:O214 N216:O216 N218:O220 N223:O223 N225:O225 N228:O228 N230:O230 N232:O232 N239:O255 N235:O235 N63:O63 N16: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65 R18 R21:R22 R25 R27:R28 R30 R33 R35 R37 R39 R41 R43 R45 R47 R50:R52 R55:R56 R59 R61 R237 R67:R68 R70:R71 R73 R76 R78:R79 R81 R83 R85 R87 R89 R91:R93 R96 R98 R100 R102 R104:R105 R108 R111 R113 R115 R118 R120 R123 R125 R128 R130 R133 R135 R138 R141 R144 R147 R149 R151:R152 R155 R157 R159:R160 R163:R167 R169:R170 R172:R175 R177 R179:R182 R184 R187 R189 R191:R195 R197:R200 R202:R203 R205:R210 R212 R214 R216 R218:R220 R223 R225 R228 R230 R232 R239:R255 R235 R63 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65 Q18 Q21:Q22 Q25 Q27:Q28 Q30 Q33 Q35 Q37 Q39 Q41 Q43 Q45 Q47 Q50:Q52 Q55:Q56 Q59 Q61 Q237 Q67:Q68 Q70:Q71 Q73 Q76 Q78:Q79 Q81 Q83 Q85 Q87 Q89 Q91:Q93 Q96 Q98 Q100 Q102 Q104:Q105 Q108 Q111 Q113 Q115 Q118 Q120 Q123 Q125 Q128 Q130 Q133 Q135 Q138 Q141 Q144 Q147 Q149 Q151:Q152 Q155 Q157 Q159:Q160 Q163:Q167 Q169:Q170 Q172:Q175 Q177 Q179:Q182 Q184 Q187 Q189 Q191:Q195 Q197:Q200 Q202:Q203 Q205:Q210 Q212 Q214 Q216 Q218:Q220 Q223 Q225 Q228 Q230 Q232 Q239:Q255 Q235 Q63 Q1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65 M18 M21:M22 M25 M27:M28 M30 M33 M35 M37 M39 M41 M43 M45 M47 M50:M52 M55:M56 M59 M61 M237 M67:M68 M70:M71 M73 M76 M78:M79 M81 M83 M85 M87 M89 M91:M93 M96 M98 M100 M102 M104:M105 M108 M111 M113 M115 M118 M120 M123 M125 M128 M130 M133 M135 M138 M141 M144 M147 M149 M151:M152 M155 M157 M159:M160 M163:M167 M169:M170 M172:M175 M177 M179:M182 M184 M187 M189 M191:M195 M197:M200 M202:M203 M205:M210 M212 M214 M216 M218:M220 M223 M225 M228 M230 M232 M239:M255 M235 M63 M16">
      <formula1>0</formula1>
      <formula2>999999999999999</formula2>
    </dataValidation>
    <dataValidation type="list" allowBlank="1" showInputMessage="1" showErrorMessage="1" sqref="L251 L252 L25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formula1>"INR"</formula1>
    </dataValidation>
    <dataValidation type="list" allowBlank="1" showInputMessage="1" showErrorMessage="1" sqref="L210 L211 L212 L213 L214 L215 L216 L217 L218 L219 L220 L221 L222 L223 L224 L225 L226 L227 L228 L229 L230 L231 L232 L233 L234 L235 L236 L237 L238 L239 L240 L241 L242 L243 L244 L245 L246 L247 L248 L249 L250 L255 L254">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55">
      <formula1>0</formula1>
      <formula2>0</formula2>
    </dataValidation>
    <dataValidation type="decimal" allowBlank="1" showErrorMessage="1" errorTitle="Invalid Entry" error="Only Numeric Values are allowed. " sqref="A13:A255">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O7" sqref="O7"/>
    </sheetView>
  </sheetViews>
  <sheetFormatPr defaultColWidth="9.140625" defaultRowHeight="15"/>
  <sheetData>
    <row r="6" spans="5:11" ht="14.25">
      <c r="E6" s="76" t="s">
        <v>38</v>
      </c>
      <c r="F6" s="76"/>
      <c r="G6" s="76"/>
      <c r="H6" s="76"/>
      <c r="I6" s="76"/>
      <c r="J6" s="76"/>
      <c r="K6" s="76"/>
    </row>
    <row r="7" spans="5:11" ht="14.25">
      <c r="E7" s="77"/>
      <c r="F7" s="77"/>
      <c r="G7" s="77"/>
      <c r="H7" s="77"/>
      <c r="I7" s="77"/>
      <c r="J7" s="77"/>
      <c r="K7" s="77"/>
    </row>
    <row r="8" spans="5:11" ht="14.25">
      <c r="E8" s="77"/>
      <c r="F8" s="77"/>
      <c r="G8" s="77"/>
      <c r="H8" s="77"/>
      <c r="I8" s="77"/>
      <c r="J8" s="77"/>
      <c r="K8" s="77"/>
    </row>
    <row r="9" spans="5:11" ht="14.25">
      <c r="E9" s="77"/>
      <c r="F9" s="77"/>
      <c r="G9" s="77"/>
      <c r="H9" s="77"/>
      <c r="I9" s="77"/>
      <c r="J9" s="77"/>
      <c r="K9" s="77"/>
    </row>
    <row r="10" spans="5:11" ht="14.25">
      <c r="E10" s="77"/>
      <c r="F10" s="77"/>
      <c r="G10" s="77"/>
      <c r="H10" s="77"/>
      <c r="I10" s="77"/>
      <c r="J10" s="77"/>
      <c r="K10" s="77"/>
    </row>
    <row r="11" spans="5:11" ht="14.25">
      <c r="E11" s="77"/>
      <c r="F11" s="77"/>
      <c r="G11" s="77"/>
      <c r="H11" s="77"/>
      <c r="I11" s="77"/>
      <c r="J11" s="77"/>
      <c r="K11" s="77"/>
    </row>
    <row r="12" spans="5:11" ht="14.25">
      <c r="E12" s="77"/>
      <c r="F12" s="77"/>
      <c r="G12" s="77"/>
      <c r="H12" s="77"/>
      <c r="I12" s="77"/>
      <c r="J12" s="77"/>
      <c r="K12" s="77"/>
    </row>
    <row r="13" spans="5:11" ht="14.25">
      <c r="E13" s="77"/>
      <c r="F13" s="77"/>
      <c r="G13" s="77"/>
      <c r="H13" s="77"/>
      <c r="I13" s="77"/>
      <c r="J13" s="77"/>
      <c r="K13" s="77"/>
    </row>
    <row r="14" spans="5:11" ht="14.2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2022-02-15T06:18:10Z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