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<sst xmlns="http://schemas.openxmlformats.org/spreadsheetml/2006/main" count="715" uniqueCount="246">
  <si>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</si>
  <si>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</si>
  <si>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</si>
  <si>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</si>
  <si>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</si>
  <si>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</si>
  <si>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</si>
  <si>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</si>
  <si>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</si>
  <si>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</si>
  <si>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</si>
  <si>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</si>
  <si>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</si>
  <si>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</si>
  <si>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</si>
  <si>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</si>
  <si>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</si>
  <si>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</si>
  <si>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</si>
  <si>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</si>
  <si>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</si>
  <si>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</si>
  <si>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</si>
  <si>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</si>
  <si>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</si>
  <si>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</si>
  <si>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</si>
  <si>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</si>
  <si>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</si>
  <si>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</si>
  <si>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</si>
  <si>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</si>
  <si>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</si>
  <si>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</si>
  <si>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</si>
  <si>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</si>
  <si>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</si>
  <si>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</si>
  <si>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</si>
  <si>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</si>
  <si>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</si>
  <si>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</si>
  <si>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</si>
  <si>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</si>
  <si>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</si>
  <si>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</si>
  <si>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</si>
  <si>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</si>
  <si>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</si>
  <si>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</si>
  <si>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</si>
  <si>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</si>
  <si>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</si>
  <si>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</si>
  <si>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</si>
  <si>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</si>
  <si>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</si>
  <si>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</si>
  <si>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</si>
  <si>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</si>
  <si>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</si>
  <si>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</si>
  <si>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</si>
  <si>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</si>
  <si>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</si>
  <si>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</si>
  <si>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</si>
  <si>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</si>
  <si>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</si>
  <si>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</si>
  <si>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</si>
  <si>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</si>
  <si>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ROOFING</t>
  </si>
  <si>
    <t>metre</t>
  </si>
  <si>
    <t>Tender Inviting Authority: Superintending Engineer, IWD, IIT, Kanpur</t>
  </si>
  <si>
    <t>WOOD AND PVC WORK</t>
  </si>
  <si>
    <t>6 mm cement plaster of mix :</t>
  </si>
  <si>
    <t>1:3 (1 cement : 3 fine sand)</t>
  </si>
  <si>
    <t>MINOR CIVIL MAINTENANCE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</si>
  <si>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</si>
  <si>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</si>
  <si>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Painting with synthetic enamel paint of approved brand and manufacture of required colour to give an even shade :</t>
  </si>
  <si>
    <t>Two or more coats on new work over an under coat of suitable shade with ordinary paint of approved brand and manufacture</t>
  </si>
  <si>
    <t>SANITARY INSTALLATIONS</t>
  </si>
  <si>
    <t>WATER SUPPLY</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</si>
  <si>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</si>
  <si>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</si>
  <si>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</si>
  <si>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</si>
  <si>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</si>
  <si>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</si>
  <si>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</si>
  <si>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</si>
  <si>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</si>
  <si>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</si>
  <si>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</si>
  <si>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</si>
  <si>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</si>
  <si>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</si>
  <si>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</si>
  <si>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</si>
  <si>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</si>
  <si>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</si>
  <si>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</si>
  <si>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</si>
  <si>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</si>
  <si>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</si>
  <si>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</si>
  <si>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</si>
  <si>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</si>
  <si>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</si>
  <si>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</si>
  <si>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</si>
  <si>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</si>
  <si>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</si>
  <si>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</si>
  <si>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</si>
  <si>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</si>
  <si>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</si>
  <si>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</si>
  <si>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</si>
  <si>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</si>
  <si>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</si>
  <si>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</si>
  <si>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</si>
  <si>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</si>
  <si>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</si>
  <si>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</si>
  <si>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</si>
  <si>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</si>
  <si>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</si>
  <si>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</si>
  <si>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</si>
  <si>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</si>
  <si>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</si>
  <si>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</si>
  <si>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</si>
  <si>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</si>
  <si>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</si>
  <si>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</si>
  <si>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</si>
  <si>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</si>
  <si>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</si>
  <si>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</si>
  <si>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</si>
  <si>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</si>
  <si>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</si>
  <si>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</si>
  <si>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</si>
  <si>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</si>
  <si>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</si>
  <si>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</si>
  <si>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</si>
  <si>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</si>
  <si>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</si>
  <si>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</si>
  <si>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</si>
  <si>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</si>
  <si>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</si>
  <si>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</si>
  <si>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</si>
  <si>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</si>
  <si>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</si>
  <si>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</si>
  <si>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</si>
  <si>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</si>
  <si>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</si>
  <si>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</si>
  <si>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</si>
  <si>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</si>
  <si>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100 mm</t>
  </si>
  <si>
    <t>STEEL WORK</t>
  </si>
  <si>
    <t>FLOORING</t>
  </si>
  <si>
    <t>Providing and fixing soil, waste and vent pipes :</t>
  </si>
  <si>
    <t>100 mm dia</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</si>
  <si>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</si>
  <si>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</si>
  <si>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</si>
  <si>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</si>
  <si>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</si>
  <si>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G.I. pipes complete with G.I. fittings including trenching and refilling etc. External work</t>
  </si>
  <si>
    <t>32 mm dia nominal bore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</si>
  <si>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</si>
  <si>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</si>
  <si>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</si>
  <si>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</si>
  <si>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</si>
  <si>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</si>
  <si>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</si>
  <si>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</si>
  <si>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</si>
  <si>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</si>
  <si>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</si>
  <si>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</si>
  <si>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</si>
  <si>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</si>
  <si>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</si>
  <si>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Suspended floors, roofs, landings, balconies and access platform</t>
  </si>
  <si>
    <t>Edges of slabs and breaks in floors and walls</t>
  </si>
  <si>
    <t>Under 20 cm wide</t>
  </si>
  <si>
    <t>Steel reinforcement for R.C.C. work including straightening, cutting, bending, placing in position and binding all complete upto plinth level.</t>
  </si>
  <si>
    <t>Brick work with common burnt clay F.P.S. (non modular) bricks of class designation 7.5 in foundation and plinth in:</t>
  </si>
  <si>
    <t>Providing and fixing hard drawn steel wire fabric 75x25 mm mesh of weight not less than 7.75 Kg per sqm to window frames etc. including 62x19 mm beading of second class teak wood and priming coat with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</si>
  <si>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</si>
  <si>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</si>
  <si>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</si>
  <si>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</si>
  <si>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</si>
  <si>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</si>
  <si>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</si>
  <si>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</si>
  <si>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</si>
  <si>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</si>
  <si>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</si>
  <si>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</si>
  <si>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</si>
  <si>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12 mm cement plaster of mix :</t>
  </si>
  <si>
    <t>1:6 (1 cement: 6 fine sand)</t>
  </si>
  <si>
    <t>15 mm cement plaster on the rough side of single or half brick wall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</si>
  <si>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</si>
  <si>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</si>
  <si>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</si>
  <si>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</si>
  <si>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ROAD WORK</t>
  </si>
  <si>
    <t>Supplying at site Angle iron post &amp; strut of required size including bottom to be split and bent at right angle in opposite direction for 10 cm length and drilling holes upto 10 mm dia. etc. complete.</t>
  </si>
  <si>
    <t>Sand cast iron S&amp;S pipe as per IS: 1729</t>
  </si>
  <si>
    <t>Providing and fixing bend of required degree with access door, insertion rubber washer 3 mm thick, bolts and nuts complete.</t>
  </si>
  <si>
    <t>Sand cast iron S&amp;S as per IS - 1729</t>
  </si>
  <si>
    <t>Providing and fixing C.P. brass long nose bib cock of approved quality conforming to IS standards and weighing not less than 810 gms.</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</si>
  <si>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</si>
  <si>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</si>
  <si>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</si>
  <si>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Name of Work: Provision for water coolar point in Main shopping centre.</t>
  </si>
  <si>
    <t>Contract No:   41/C/D2/2021-22/03</t>
  </si>
  <si>
    <t>item no.84</t>
  </si>
  <si>
    <t>item no.85</t>
  </si>
  <si>
    <t>item no.86</t>
  </si>
  <si>
    <t>item no.87</t>
  </si>
  <si>
    <t>item no.88</t>
  </si>
  <si>
    <t>item no.89</t>
  </si>
  <si>
    <t>item no.90</t>
  </si>
  <si>
    <t>item no.91</t>
  </si>
  <si>
    <t>item no.92</t>
  </si>
  <si>
    <t>item no.93</t>
  </si>
  <si>
    <t>item no.94</t>
  </si>
  <si>
    <t>item no.95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</si>
</sst>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0"/>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232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233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184</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184</v>
      </c>
      <c r="IC13" s="22" t="s">
        <v>55</v>
      </c>
      <c r="IE13" s="23"/>
      <c r="IF13" s="23" t="s">
        <v>34</v>
      </c>
      <c r="IG13" s="23" t="s">
        <v>35</v>
      </c>
      <c r="IH13" s="23">
        <v>10</v>
      </c>
      <c r="II13" s="23" t="s">
        <v>36</v>
      </c>
    </row>
    <row r="14" spans="1:243" s="22" customFormat="1" ht="156.75">
      <c r="A14" s="59">
        <v>1.01</v>
      </c>
      <c r="B14" s="64" t="s">
        <v>185</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185</v>
      </c>
      <c r="IC14" s="22" t="s">
        <v>56</v>
      </c>
      <c r="IE14" s="23"/>
      <c r="IF14" s="23" t="s">
        <v>40</v>
      </c>
      <c r="IG14" s="23" t="s">
        <v>35</v>
      </c>
      <c r="IH14" s="23">
        <v>123.223</v>
      </c>
      <c r="II14" s="23" t="s">
        <v>37</v>
      </c>
    </row>
    <row r="15" spans="1:243" s="22" customFormat="1" ht="15.75">
      <c r="A15" s="59">
        <v>1.02</v>
      </c>
      <c r="B15" s="60" t="s">
        <v>186</v>
      </c>
      <c r="C15" s="39" t="s">
        <v>57</v>
      </c>
      <c r="D15" s="61">
        <v>2.08</v>
      </c>
      <c r="E15" s="62" t="s">
        <v>64</v>
      </c>
      <c r="F15" s="63">
        <v>221.21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460</v>
      </c>
      <c r="BB15" s="54">
        <f aca="true" t="shared" si="2" ref="BB14:BB45">BA15+SUM(N15:AZ15)</f>
        <v>460</v>
      </c>
      <c r="BC15" s="50" t="str">
        <f aca="true" t="shared" si="3" ref="BC14:BC45">SpellNumber(L15,BB15)</f>
        <v>INR  Four Hundred &amp; Sixty  Only</v>
      </c>
      <c r="IA15" s="22">
        <v>1.02</v>
      </c>
      <c r="IB15" s="22" t="s">
        <v>186</v>
      </c>
      <c r="IC15" s="22" t="s">
        <v>57</v>
      </c>
      <c r="ID15" s="22">
        <v>2.08</v>
      </c>
      <c r="IE15" s="23" t="s">
        <v>64</v>
      </c>
      <c r="IF15" s="23" t="s">
        <v>41</v>
      </c>
      <c r="IG15" s="23" t="s">
        <v>42</v>
      </c>
      <c r="IH15" s="23">
        <v>213</v>
      </c>
      <c r="II15" s="23" t="s">
        <v>37</v>
      </c>
    </row>
    <row r="16" spans="1:243" s="22" customFormat="1" ht="90" customHeight="1">
      <c r="A16" s="59">
        <v>1.03</v>
      </c>
      <c r="B16" s="60" t="s">
        <v>187</v>
      </c>
      <c r="C16" s="39" t="s">
        <v>91</v>
      </c>
      <c r="D16" s="61">
        <v>0.6</v>
      </c>
      <c r="E16" s="62" t="s">
        <v>64</v>
      </c>
      <c r="F16" s="63">
        <v>192.59</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116</v>
      </c>
      <c r="BB16" s="54">
        <f t="shared" si="2"/>
        <v>116</v>
      </c>
      <c r="BC16" s="50" t="str">
        <f t="shared" si="3"/>
        <v>INR  One Hundred &amp; Sixteen  Only</v>
      </c>
      <c r="IA16" s="22">
        <v>1.03</v>
      </c>
      <c r="IB16" s="22" t="s">
        <v>187</v>
      </c>
      <c r="IC16" s="22" t="s">
        <v>91</v>
      </c>
      <c r="ID16" s="22">
        <v>0.6</v>
      </c>
      <c r="IE16" s="23" t="s">
        <v>64</v>
      </c>
      <c r="IF16" s="23"/>
      <c r="IG16" s="23"/>
      <c r="IH16" s="23"/>
      <c r="II16" s="23"/>
    </row>
    <row r="17" spans="1:243" s="22" customFormat="1" ht="47.25" customHeight="1">
      <c r="A17" s="59">
        <v>1.04</v>
      </c>
      <c r="B17" s="60" t="s">
        <v>188</v>
      </c>
      <c r="C17" s="39" t="s">
        <v>58</v>
      </c>
      <c r="D17" s="61">
        <v>0.22</v>
      </c>
      <c r="E17" s="62" t="s">
        <v>64</v>
      </c>
      <c r="F17" s="63">
        <v>1712.45</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377</v>
      </c>
      <c r="BB17" s="54">
        <f t="shared" si="2"/>
        <v>377</v>
      </c>
      <c r="BC17" s="50" t="str">
        <f t="shared" si="3"/>
        <v>INR  Three Hundred &amp; Seventy Seven  Only</v>
      </c>
      <c r="IA17" s="22">
        <v>1.04</v>
      </c>
      <c r="IB17" s="22" t="s">
        <v>188</v>
      </c>
      <c r="IC17" s="22" t="s">
        <v>58</v>
      </c>
      <c r="ID17" s="22">
        <v>0.22</v>
      </c>
      <c r="IE17" s="23" t="s">
        <v>64</v>
      </c>
      <c r="IF17" s="23"/>
      <c r="IG17" s="23"/>
      <c r="IH17" s="23"/>
      <c r="II17" s="23"/>
    </row>
    <row r="18" spans="1:243" s="22" customFormat="1" ht="71.25">
      <c r="A18" s="59">
        <v>1.05</v>
      </c>
      <c r="B18" s="60" t="s">
        <v>189</v>
      </c>
      <c r="C18" s="39" t="s">
        <v>92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1.05</v>
      </c>
      <c r="IB18" s="22" t="s">
        <v>189</v>
      </c>
      <c r="IC18" s="22" t="s">
        <v>92</v>
      </c>
      <c r="IE18" s="23"/>
      <c r="IF18" s="23"/>
      <c r="IG18" s="23"/>
      <c r="IH18" s="23"/>
      <c r="II18" s="23"/>
    </row>
    <row r="19" spans="1:243" s="22" customFormat="1" ht="28.5">
      <c r="A19" s="59">
        <v>1.06</v>
      </c>
      <c r="B19" s="60" t="s">
        <v>190</v>
      </c>
      <c r="C19" s="39" t="s">
        <v>93</v>
      </c>
      <c r="D19" s="61">
        <v>9.94</v>
      </c>
      <c r="E19" s="62" t="s">
        <v>52</v>
      </c>
      <c r="F19" s="63">
        <v>21.35</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212</v>
      </c>
      <c r="BB19" s="54">
        <f t="shared" si="2"/>
        <v>212</v>
      </c>
      <c r="BC19" s="50" t="str">
        <f t="shared" si="3"/>
        <v>INR  Two Hundred &amp; Twelve  Only</v>
      </c>
      <c r="IA19" s="22">
        <v>1.06</v>
      </c>
      <c r="IB19" s="22" t="s">
        <v>190</v>
      </c>
      <c r="IC19" s="22" t="s">
        <v>93</v>
      </c>
      <c r="ID19" s="22">
        <v>9.94</v>
      </c>
      <c r="IE19" s="23" t="s">
        <v>52</v>
      </c>
      <c r="IF19" s="23"/>
      <c r="IG19" s="23"/>
      <c r="IH19" s="23"/>
      <c r="II19" s="23"/>
    </row>
    <row r="20" spans="1:243" s="22" customFormat="1" ht="30.75" customHeight="1">
      <c r="A20" s="59">
        <v>1.07</v>
      </c>
      <c r="B20" s="60" t="s">
        <v>191</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1.07</v>
      </c>
      <c r="IB20" s="22" t="s">
        <v>191</v>
      </c>
      <c r="IC20" s="22" t="s">
        <v>59</v>
      </c>
      <c r="IE20" s="23"/>
      <c r="IF20" s="23" t="s">
        <v>34</v>
      </c>
      <c r="IG20" s="23" t="s">
        <v>43</v>
      </c>
      <c r="IH20" s="23">
        <v>10</v>
      </c>
      <c r="II20" s="23" t="s">
        <v>37</v>
      </c>
    </row>
    <row r="21" spans="1:243" s="22" customFormat="1" ht="28.5">
      <c r="A21" s="59">
        <v>1.08</v>
      </c>
      <c r="B21" s="60" t="s">
        <v>190</v>
      </c>
      <c r="C21" s="39" t="s">
        <v>94</v>
      </c>
      <c r="D21" s="61">
        <v>4</v>
      </c>
      <c r="E21" s="62" t="s">
        <v>65</v>
      </c>
      <c r="F21" s="63">
        <v>69.53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278</v>
      </c>
      <c r="BB21" s="54">
        <f t="shared" si="2"/>
        <v>278</v>
      </c>
      <c r="BC21" s="50" t="str">
        <f t="shared" si="3"/>
        <v>INR  Two Hundred &amp; Seventy Eight  Only</v>
      </c>
      <c r="IA21" s="22">
        <v>1.08</v>
      </c>
      <c r="IB21" s="22" t="s">
        <v>190</v>
      </c>
      <c r="IC21" s="22" t="s">
        <v>94</v>
      </c>
      <c r="ID21" s="22">
        <v>4</v>
      </c>
      <c r="IE21" s="23" t="s">
        <v>65</v>
      </c>
      <c r="IF21" s="23"/>
      <c r="IG21" s="23"/>
      <c r="IH21" s="23"/>
      <c r="II21" s="23"/>
    </row>
    <row r="22" spans="1:243" s="22" customFormat="1" ht="114">
      <c r="A22" s="59">
        <v>1.09</v>
      </c>
      <c r="B22" s="60" t="s">
        <v>192</v>
      </c>
      <c r="C22" s="39" t="s">
        <v>60</v>
      </c>
      <c r="D22" s="61">
        <v>17.85</v>
      </c>
      <c r="E22" s="62" t="s">
        <v>52</v>
      </c>
      <c r="F22" s="63">
        <v>11</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196</v>
      </c>
      <c r="BB22" s="54">
        <f t="shared" si="2"/>
        <v>196</v>
      </c>
      <c r="BC22" s="50" t="str">
        <f t="shared" si="3"/>
        <v>INR  One Hundred &amp; Ninety Six  Only</v>
      </c>
      <c r="IA22" s="22">
        <v>1.09</v>
      </c>
      <c r="IB22" s="22" t="s">
        <v>192</v>
      </c>
      <c r="IC22" s="22" t="s">
        <v>60</v>
      </c>
      <c r="ID22" s="22">
        <v>17.85</v>
      </c>
      <c r="IE22" s="23" t="s">
        <v>52</v>
      </c>
      <c r="IF22" s="23" t="s">
        <v>40</v>
      </c>
      <c r="IG22" s="23" t="s">
        <v>35</v>
      </c>
      <c r="IH22" s="23">
        <v>123.223</v>
      </c>
      <c r="II22" s="23" t="s">
        <v>37</v>
      </c>
    </row>
    <row r="23" spans="1:243" s="22" customFormat="1" ht="15.75">
      <c r="A23" s="59">
        <v>2</v>
      </c>
      <c r="B23" s="60" t="s">
        <v>165</v>
      </c>
      <c r="C23" s="39" t="s">
        <v>95</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2</v>
      </c>
      <c r="IB23" s="22" t="s">
        <v>165</v>
      </c>
      <c r="IC23" s="22" t="s">
        <v>95</v>
      </c>
      <c r="IE23" s="23"/>
      <c r="IF23" s="23" t="s">
        <v>44</v>
      </c>
      <c r="IG23" s="23" t="s">
        <v>45</v>
      </c>
      <c r="IH23" s="23">
        <v>10</v>
      </c>
      <c r="II23" s="23" t="s">
        <v>37</v>
      </c>
    </row>
    <row r="24" spans="1:243" s="22" customFormat="1" ht="71.25">
      <c r="A24" s="59">
        <v>2.01</v>
      </c>
      <c r="B24" s="60" t="s">
        <v>166</v>
      </c>
      <c r="C24" s="39" t="s">
        <v>96</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2.01</v>
      </c>
      <c r="IB24" s="22" t="s">
        <v>166</v>
      </c>
      <c r="IC24" s="22" t="s">
        <v>96</v>
      </c>
      <c r="IE24" s="23"/>
      <c r="IF24" s="23"/>
      <c r="IG24" s="23"/>
      <c r="IH24" s="23"/>
      <c r="II24" s="23"/>
    </row>
    <row r="25" spans="1:243" s="22" customFormat="1" ht="71.25">
      <c r="A25" s="59">
        <v>2.02</v>
      </c>
      <c r="B25" s="60" t="s">
        <v>167</v>
      </c>
      <c r="C25" s="39" t="s">
        <v>97</v>
      </c>
      <c r="D25" s="61">
        <v>0.21</v>
      </c>
      <c r="E25" s="62" t="s">
        <v>64</v>
      </c>
      <c r="F25" s="63">
        <v>5952.3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1250</v>
      </c>
      <c r="BB25" s="54">
        <f t="shared" si="2"/>
        <v>1250</v>
      </c>
      <c r="BC25" s="50" t="str">
        <f t="shared" si="3"/>
        <v>INR  One Thousand Two Hundred &amp; Fifty  Only</v>
      </c>
      <c r="IA25" s="22">
        <v>2.02</v>
      </c>
      <c r="IB25" s="22" t="s">
        <v>167</v>
      </c>
      <c r="IC25" s="22" t="s">
        <v>97</v>
      </c>
      <c r="ID25" s="22">
        <v>0.21</v>
      </c>
      <c r="IE25" s="23" t="s">
        <v>64</v>
      </c>
      <c r="IF25" s="23" t="s">
        <v>41</v>
      </c>
      <c r="IG25" s="23" t="s">
        <v>42</v>
      </c>
      <c r="IH25" s="23">
        <v>213</v>
      </c>
      <c r="II25" s="23" t="s">
        <v>37</v>
      </c>
    </row>
    <row r="26" spans="1:243" s="22" customFormat="1" ht="128.25">
      <c r="A26" s="59">
        <v>2.03</v>
      </c>
      <c r="B26" s="60" t="s">
        <v>193</v>
      </c>
      <c r="C26" s="39" t="s">
        <v>98</v>
      </c>
      <c r="D26" s="61">
        <v>1.59</v>
      </c>
      <c r="E26" s="62" t="s">
        <v>52</v>
      </c>
      <c r="F26" s="63">
        <v>305.04</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485</v>
      </c>
      <c r="BB26" s="54">
        <f t="shared" si="2"/>
        <v>485</v>
      </c>
      <c r="BC26" s="50" t="str">
        <f t="shared" si="3"/>
        <v>INR  Four Hundred &amp; Eighty Five  Only</v>
      </c>
      <c r="IA26" s="22">
        <v>2.03</v>
      </c>
      <c r="IB26" s="22" t="s">
        <v>193</v>
      </c>
      <c r="IC26" s="22" t="s">
        <v>98</v>
      </c>
      <c r="ID26" s="22">
        <v>1.59</v>
      </c>
      <c r="IE26" s="23" t="s">
        <v>52</v>
      </c>
      <c r="IF26" s="23"/>
      <c r="IG26" s="23"/>
      <c r="IH26" s="23"/>
      <c r="II26" s="23"/>
    </row>
    <row r="27" spans="1:243" s="22" customFormat="1" ht="114">
      <c r="A27" s="59">
        <v>2.04</v>
      </c>
      <c r="B27" s="60" t="s">
        <v>194</v>
      </c>
      <c r="C27" s="39" t="s">
        <v>99</v>
      </c>
      <c r="D27" s="61">
        <v>1.59</v>
      </c>
      <c r="E27" s="62" t="s">
        <v>52</v>
      </c>
      <c r="F27" s="63">
        <v>96.44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153</v>
      </c>
      <c r="BB27" s="54">
        <f t="shared" si="2"/>
        <v>153</v>
      </c>
      <c r="BC27" s="50" t="str">
        <f t="shared" si="3"/>
        <v>INR  One Hundred &amp; Fifty Three  Only</v>
      </c>
      <c r="IA27" s="22">
        <v>2.04</v>
      </c>
      <c r="IB27" s="22" t="s">
        <v>194</v>
      </c>
      <c r="IC27" s="22" t="s">
        <v>99</v>
      </c>
      <c r="ID27" s="22">
        <v>1.59</v>
      </c>
      <c r="IE27" s="23" t="s">
        <v>52</v>
      </c>
      <c r="IF27" s="23"/>
      <c r="IG27" s="23"/>
      <c r="IH27" s="23"/>
      <c r="II27" s="23"/>
    </row>
    <row r="28" spans="1:243" s="22" customFormat="1" ht="15.75">
      <c r="A28" s="59">
        <v>3</v>
      </c>
      <c r="B28" s="60" t="s">
        <v>68</v>
      </c>
      <c r="C28" s="39" t="s">
        <v>100</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3</v>
      </c>
      <c r="IB28" s="22" t="s">
        <v>68</v>
      </c>
      <c r="IC28" s="22" t="s">
        <v>100</v>
      </c>
      <c r="IE28" s="23"/>
      <c r="IF28" s="23"/>
      <c r="IG28" s="23"/>
      <c r="IH28" s="23"/>
      <c r="II28" s="23"/>
    </row>
    <row r="29" spans="1:243" s="22" customFormat="1" ht="85.5">
      <c r="A29" s="59">
        <v>3.01</v>
      </c>
      <c r="B29" s="60" t="s">
        <v>195</v>
      </c>
      <c r="C29" s="39" t="s">
        <v>101</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3.01</v>
      </c>
      <c r="IB29" s="22" t="s">
        <v>195</v>
      </c>
      <c r="IC29" s="22" t="s">
        <v>101</v>
      </c>
      <c r="IE29" s="23"/>
      <c r="IF29" s="23"/>
      <c r="IG29" s="23"/>
      <c r="IH29" s="23"/>
      <c r="II29" s="23"/>
    </row>
    <row r="30" spans="1:243" s="22" customFormat="1" ht="71.25">
      <c r="A30" s="59">
        <v>3.02</v>
      </c>
      <c r="B30" s="60" t="s">
        <v>196</v>
      </c>
      <c r="C30" s="39" t="s">
        <v>61</v>
      </c>
      <c r="D30" s="61">
        <v>0.16</v>
      </c>
      <c r="E30" s="62" t="s">
        <v>64</v>
      </c>
      <c r="F30" s="63">
        <v>6767.42</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1083</v>
      </c>
      <c r="BB30" s="54">
        <f t="shared" si="2"/>
        <v>1083</v>
      </c>
      <c r="BC30" s="50" t="str">
        <f t="shared" si="3"/>
        <v>INR  One Thousand  &amp;Eighty Three  Only</v>
      </c>
      <c r="IA30" s="22">
        <v>3.02</v>
      </c>
      <c r="IB30" s="22" t="s">
        <v>196</v>
      </c>
      <c r="IC30" s="22" t="s">
        <v>61</v>
      </c>
      <c r="ID30" s="22">
        <v>0.16</v>
      </c>
      <c r="IE30" s="23" t="s">
        <v>64</v>
      </c>
      <c r="IF30" s="23"/>
      <c r="IG30" s="23"/>
      <c r="IH30" s="23"/>
      <c r="II30" s="23"/>
    </row>
    <row r="31" spans="1:243" s="22" customFormat="1" ht="42.75">
      <c r="A31" s="59">
        <v>3.03</v>
      </c>
      <c r="B31" s="60" t="s">
        <v>69</v>
      </c>
      <c r="C31" s="39" t="s">
        <v>102</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3.03</v>
      </c>
      <c r="IB31" s="22" t="s">
        <v>69</v>
      </c>
      <c r="IC31" s="22" t="s">
        <v>102</v>
      </c>
      <c r="IE31" s="23"/>
      <c r="IF31" s="23"/>
      <c r="IG31" s="23"/>
      <c r="IH31" s="23"/>
      <c r="II31" s="23"/>
    </row>
    <row r="32" spans="1:243" s="22" customFormat="1" ht="33" customHeight="1">
      <c r="A32" s="59">
        <v>3.04</v>
      </c>
      <c r="B32" s="60" t="s">
        <v>197</v>
      </c>
      <c r="C32" s="39" t="s">
        <v>103</v>
      </c>
      <c r="D32" s="61">
        <v>0.9</v>
      </c>
      <c r="E32" s="62" t="s">
        <v>52</v>
      </c>
      <c r="F32" s="63">
        <v>607.67</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547</v>
      </c>
      <c r="BB32" s="54">
        <f t="shared" si="2"/>
        <v>547</v>
      </c>
      <c r="BC32" s="50" t="str">
        <f t="shared" si="3"/>
        <v>INR  Five Hundred &amp; Forty Seven  Only</v>
      </c>
      <c r="IA32" s="22">
        <v>3.04</v>
      </c>
      <c r="IB32" s="22" t="s">
        <v>197</v>
      </c>
      <c r="IC32" s="22" t="s">
        <v>103</v>
      </c>
      <c r="ID32" s="22">
        <v>0.9</v>
      </c>
      <c r="IE32" s="23" t="s">
        <v>52</v>
      </c>
      <c r="IF32" s="23"/>
      <c r="IG32" s="23"/>
      <c r="IH32" s="23"/>
      <c r="II32" s="23"/>
    </row>
    <row r="33" spans="1:243" s="22" customFormat="1" ht="28.5">
      <c r="A33" s="59">
        <v>3.05</v>
      </c>
      <c r="B33" s="60" t="s">
        <v>198</v>
      </c>
      <c r="C33" s="39" t="s">
        <v>104</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3.05</v>
      </c>
      <c r="IB33" s="22" t="s">
        <v>198</v>
      </c>
      <c r="IC33" s="22" t="s">
        <v>104</v>
      </c>
      <c r="IE33" s="23"/>
      <c r="IF33" s="23"/>
      <c r="IG33" s="23"/>
      <c r="IH33" s="23"/>
      <c r="II33" s="23"/>
    </row>
    <row r="34" spans="1:243" s="22" customFormat="1" ht="42.75" customHeight="1">
      <c r="A34" s="59">
        <v>3.06</v>
      </c>
      <c r="B34" s="60" t="s">
        <v>199</v>
      </c>
      <c r="C34" s="39" t="s">
        <v>105</v>
      </c>
      <c r="D34" s="61">
        <v>2.7</v>
      </c>
      <c r="E34" s="62" t="s">
        <v>73</v>
      </c>
      <c r="F34" s="63">
        <v>151.9</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410</v>
      </c>
      <c r="BB34" s="54">
        <f t="shared" si="2"/>
        <v>410</v>
      </c>
      <c r="BC34" s="50" t="str">
        <f t="shared" si="3"/>
        <v>INR  Four Hundred &amp; Ten  Only</v>
      </c>
      <c r="IA34" s="22">
        <v>3.06</v>
      </c>
      <c r="IB34" s="22" t="s">
        <v>199</v>
      </c>
      <c r="IC34" s="22" t="s">
        <v>105</v>
      </c>
      <c r="ID34" s="22">
        <v>2.7</v>
      </c>
      <c r="IE34" s="23" t="s">
        <v>73</v>
      </c>
      <c r="IF34" s="23"/>
      <c r="IG34" s="23"/>
      <c r="IH34" s="23"/>
      <c r="II34" s="23"/>
    </row>
    <row r="35" spans="1:243" s="22" customFormat="1" ht="57">
      <c r="A35" s="59">
        <v>3.07</v>
      </c>
      <c r="B35" s="60" t="s">
        <v>200</v>
      </c>
      <c r="C35" s="39" t="s">
        <v>106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3.07</v>
      </c>
      <c r="IB35" s="22" t="s">
        <v>200</v>
      </c>
      <c r="IC35" s="22" t="s">
        <v>106</v>
      </c>
      <c r="IE35" s="23"/>
      <c r="IF35" s="23"/>
      <c r="IG35" s="23"/>
      <c r="IH35" s="23"/>
      <c r="II35" s="23"/>
    </row>
    <row r="36" spans="1:243" s="22" customFormat="1" ht="30.75" customHeight="1">
      <c r="A36" s="59">
        <v>3.08</v>
      </c>
      <c r="B36" s="60" t="s">
        <v>70</v>
      </c>
      <c r="C36" s="39" t="s">
        <v>107</v>
      </c>
      <c r="D36" s="61">
        <v>9.76</v>
      </c>
      <c r="E36" s="62" t="s">
        <v>66</v>
      </c>
      <c r="F36" s="63">
        <v>73.21</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715</v>
      </c>
      <c r="BB36" s="54">
        <f t="shared" si="2"/>
        <v>715</v>
      </c>
      <c r="BC36" s="50" t="str">
        <f t="shared" si="3"/>
        <v>INR  Seven Hundred &amp; Fifteen  Only</v>
      </c>
      <c r="IA36" s="22">
        <v>3.08</v>
      </c>
      <c r="IB36" s="22" t="s">
        <v>70</v>
      </c>
      <c r="IC36" s="22" t="s">
        <v>107</v>
      </c>
      <c r="ID36" s="22">
        <v>9.76</v>
      </c>
      <c r="IE36" s="23" t="s">
        <v>66</v>
      </c>
      <c r="IF36" s="23"/>
      <c r="IG36" s="23"/>
      <c r="IH36" s="23"/>
      <c r="II36" s="23"/>
    </row>
    <row r="37" spans="1:243" s="22" customFormat="1" ht="15.75">
      <c r="A37" s="59">
        <v>4</v>
      </c>
      <c r="B37" s="60" t="s">
        <v>71</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4</v>
      </c>
      <c r="IB37" s="22" t="s">
        <v>71</v>
      </c>
      <c r="IC37" s="22" t="s">
        <v>62</v>
      </c>
      <c r="IE37" s="23"/>
      <c r="IF37" s="23"/>
      <c r="IG37" s="23"/>
      <c r="IH37" s="23"/>
      <c r="II37" s="23"/>
    </row>
    <row r="38" spans="1:243" s="22" customFormat="1" ht="47.25" customHeight="1">
      <c r="A38" s="63">
        <v>4.01</v>
      </c>
      <c r="B38" s="60" t="s">
        <v>201</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4.01</v>
      </c>
      <c r="IB38" s="22" t="s">
        <v>201</v>
      </c>
      <c r="IC38" s="22" t="s">
        <v>63</v>
      </c>
      <c r="IE38" s="23"/>
      <c r="IF38" s="23"/>
      <c r="IG38" s="23"/>
      <c r="IH38" s="23"/>
      <c r="II38" s="23"/>
    </row>
    <row r="39" spans="1:243" s="22" customFormat="1" ht="28.5">
      <c r="A39" s="59">
        <v>4.02</v>
      </c>
      <c r="B39" s="60" t="s">
        <v>169</v>
      </c>
      <c r="C39" s="39" t="s">
        <v>108</v>
      </c>
      <c r="D39" s="61">
        <v>1.4</v>
      </c>
      <c r="E39" s="62" t="s">
        <v>64</v>
      </c>
      <c r="F39" s="63">
        <v>5398.9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7558</v>
      </c>
      <c r="BB39" s="54">
        <f t="shared" si="2"/>
        <v>7558</v>
      </c>
      <c r="BC39" s="50" t="str">
        <f t="shared" si="3"/>
        <v>INR  Seven Thousand Five Hundred &amp; Fifty Eight  Only</v>
      </c>
      <c r="IA39" s="22">
        <v>4.02</v>
      </c>
      <c r="IB39" s="22" t="s">
        <v>169</v>
      </c>
      <c r="IC39" s="22" t="s">
        <v>108</v>
      </c>
      <c r="ID39" s="22">
        <v>1.4</v>
      </c>
      <c r="IE39" s="23" t="s">
        <v>64</v>
      </c>
      <c r="IF39" s="23"/>
      <c r="IG39" s="23"/>
      <c r="IH39" s="23"/>
      <c r="II39" s="23"/>
    </row>
    <row r="40" spans="1:243" s="22" customFormat="1" ht="71.25">
      <c r="A40" s="59">
        <v>4.03</v>
      </c>
      <c r="B40" s="60" t="s">
        <v>168</v>
      </c>
      <c r="C40" s="39" t="s">
        <v>109</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4.03</v>
      </c>
      <c r="IB40" s="22" t="s">
        <v>168</v>
      </c>
      <c r="IC40" s="22" t="s">
        <v>109</v>
      </c>
      <c r="IE40" s="23"/>
      <c r="IF40" s="23"/>
      <c r="IG40" s="23"/>
      <c r="IH40" s="23"/>
      <c r="II40" s="23"/>
    </row>
    <row r="41" spans="1:243" s="22" customFormat="1" ht="34.5" customHeight="1">
      <c r="A41" s="59">
        <v>4.04</v>
      </c>
      <c r="B41" s="60" t="s">
        <v>169</v>
      </c>
      <c r="C41" s="39" t="s">
        <v>110</v>
      </c>
      <c r="D41" s="61">
        <v>2.59</v>
      </c>
      <c r="E41" s="62" t="s">
        <v>64</v>
      </c>
      <c r="F41" s="63">
        <v>6655.37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17237</v>
      </c>
      <c r="BB41" s="54">
        <f t="shared" si="2"/>
        <v>17237</v>
      </c>
      <c r="BC41" s="50" t="str">
        <f t="shared" si="3"/>
        <v>INR  Seventeen Thousand Two Hundred &amp; Thirty Seven  Only</v>
      </c>
      <c r="IA41" s="22">
        <v>4.04</v>
      </c>
      <c r="IB41" s="22" t="s">
        <v>169</v>
      </c>
      <c r="IC41" s="22" t="s">
        <v>110</v>
      </c>
      <c r="ID41" s="22">
        <v>2.59</v>
      </c>
      <c r="IE41" s="23" t="s">
        <v>64</v>
      </c>
      <c r="IF41" s="23"/>
      <c r="IG41" s="23"/>
      <c r="IH41" s="23"/>
      <c r="II41" s="23"/>
    </row>
    <row r="42" spans="1:243" s="22" customFormat="1" ht="15.75">
      <c r="A42" s="59">
        <v>5</v>
      </c>
      <c r="B42" s="60" t="s">
        <v>79</v>
      </c>
      <c r="C42" s="39" t="s">
        <v>111</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5</v>
      </c>
      <c r="IB42" s="22" t="s">
        <v>79</v>
      </c>
      <c r="IC42" s="22" t="s">
        <v>111</v>
      </c>
      <c r="IE42" s="23"/>
      <c r="IF42" s="23"/>
      <c r="IG42" s="23"/>
      <c r="IH42" s="23"/>
      <c r="II42" s="23"/>
    </row>
    <row r="43" spans="1:243" s="22" customFormat="1" ht="213.75">
      <c r="A43" s="59">
        <v>5.01</v>
      </c>
      <c r="B43" s="60" t="s">
        <v>80</v>
      </c>
      <c r="C43" s="39" t="s">
        <v>112</v>
      </c>
      <c r="D43" s="61">
        <v>5.4</v>
      </c>
      <c r="E43" s="62" t="s">
        <v>52</v>
      </c>
      <c r="F43" s="63">
        <v>903.37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4878</v>
      </c>
      <c r="BB43" s="54">
        <f t="shared" si="2"/>
        <v>4878</v>
      </c>
      <c r="BC43" s="50" t="str">
        <f t="shared" si="3"/>
        <v>INR  Four Thousand Eight Hundred &amp; Seventy Eight  Only</v>
      </c>
      <c r="IA43" s="22">
        <v>5.01</v>
      </c>
      <c r="IB43" s="22" t="s">
        <v>80</v>
      </c>
      <c r="IC43" s="22" t="s">
        <v>112</v>
      </c>
      <c r="ID43" s="22">
        <v>5.4</v>
      </c>
      <c r="IE43" s="23" t="s">
        <v>52</v>
      </c>
      <c r="IF43" s="23"/>
      <c r="IG43" s="23"/>
      <c r="IH43" s="23"/>
      <c r="II43" s="23"/>
    </row>
    <row r="44" spans="1:243" s="22" customFormat="1" ht="15.75">
      <c r="A44" s="59">
        <v>6</v>
      </c>
      <c r="B44" s="60" t="s">
        <v>75</v>
      </c>
      <c r="C44" s="39" t="s">
        <v>113</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v>
      </c>
      <c r="IB44" s="22" t="s">
        <v>75</v>
      </c>
      <c r="IC44" s="22" t="s">
        <v>113</v>
      </c>
      <c r="IE44" s="23"/>
      <c r="IF44" s="23"/>
      <c r="IG44" s="23"/>
      <c r="IH44" s="23"/>
      <c r="II44" s="23"/>
    </row>
    <row r="45" spans="1:243" s="22" customFormat="1" ht="99.75">
      <c r="A45" s="63">
        <v>6.01</v>
      </c>
      <c r="B45" s="60" t="s">
        <v>202</v>
      </c>
      <c r="C45" s="39" t="s">
        <v>114</v>
      </c>
      <c r="D45" s="61">
        <v>7.29</v>
      </c>
      <c r="E45" s="62" t="s">
        <v>52</v>
      </c>
      <c r="F45" s="63">
        <v>1269.92</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9258</v>
      </c>
      <c r="BB45" s="54">
        <f t="shared" si="2"/>
        <v>9258</v>
      </c>
      <c r="BC45" s="50" t="str">
        <f t="shared" si="3"/>
        <v>INR  Nine Thousand Two Hundred &amp; Fifty Eight  Only</v>
      </c>
      <c r="IA45" s="22">
        <v>6.01</v>
      </c>
      <c r="IB45" s="22" t="s">
        <v>202</v>
      </c>
      <c r="IC45" s="22" t="s">
        <v>114</v>
      </c>
      <c r="ID45" s="22">
        <v>7.29</v>
      </c>
      <c r="IE45" s="23" t="s">
        <v>52</v>
      </c>
      <c r="IF45" s="23"/>
      <c r="IG45" s="23"/>
      <c r="IH45" s="23"/>
      <c r="II45" s="23"/>
    </row>
    <row r="46" spans="1:243" s="22" customFormat="1" ht="15.75">
      <c r="A46" s="59">
        <v>7</v>
      </c>
      <c r="B46" s="60" t="s">
        <v>171</v>
      </c>
      <c r="C46" s="39" t="s">
        <v>115</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v>
      </c>
      <c r="IB46" s="22" t="s">
        <v>171</v>
      </c>
      <c r="IC46" s="22" t="s">
        <v>115</v>
      </c>
      <c r="IE46" s="23"/>
      <c r="IF46" s="23"/>
      <c r="IG46" s="23"/>
      <c r="IH46" s="23"/>
      <c r="II46" s="23"/>
    </row>
    <row r="47" spans="1:243" s="22" customFormat="1" ht="85.5">
      <c r="A47" s="59">
        <v>7.01</v>
      </c>
      <c r="B47" s="60" t="s">
        <v>203</v>
      </c>
      <c r="C47" s="39" t="s">
        <v>116</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7.01</v>
      </c>
      <c r="IB47" s="22" t="s">
        <v>203</v>
      </c>
      <c r="IC47" s="22" t="s">
        <v>116</v>
      </c>
      <c r="IE47" s="23"/>
      <c r="IF47" s="23"/>
      <c r="IG47" s="23"/>
      <c r="IH47" s="23"/>
      <c r="II47" s="23"/>
    </row>
    <row r="48" spans="1:243" s="22" customFormat="1" ht="42.75">
      <c r="A48" s="59">
        <v>7.02</v>
      </c>
      <c r="B48" s="60" t="s">
        <v>204</v>
      </c>
      <c r="C48" s="39" t="s">
        <v>117</v>
      </c>
      <c r="D48" s="61">
        <v>156</v>
      </c>
      <c r="E48" s="62" t="s">
        <v>66</v>
      </c>
      <c r="F48" s="63">
        <v>114.86</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17918</v>
      </c>
      <c r="BB48" s="54">
        <f>BA48+SUM(N48:AZ48)</f>
        <v>17918</v>
      </c>
      <c r="BC48" s="50" t="str">
        <f>SpellNumber(L48,BB48)</f>
        <v>INR  Seventeen Thousand Nine Hundred &amp; Eighteen  Only</v>
      </c>
      <c r="IA48" s="22">
        <v>7.02</v>
      </c>
      <c r="IB48" s="22" t="s">
        <v>204</v>
      </c>
      <c r="IC48" s="22" t="s">
        <v>117</v>
      </c>
      <c r="ID48" s="22">
        <v>156</v>
      </c>
      <c r="IE48" s="23" t="s">
        <v>66</v>
      </c>
      <c r="IF48" s="23"/>
      <c r="IG48" s="23"/>
      <c r="IH48" s="23"/>
      <c r="II48" s="23"/>
    </row>
    <row r="49" spans="1:243" s="22" customFormat="1" ht="15.75">
      <c r="A49" s="59">
        <v>8</v>
      </c>
      <c r="B49" s="60" t="s">
        <v>172</v>
      </c>
      <c r="C49" s="39" t="s">
        <v>118</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8</v>
      </c>
      <c r="IB49" s="22" t="s">
        <v>172</v>
      </c>
      <c r="IC49" s="22" t="s">
        <v>118</v>
      </c>
      <c r="IE49" s="23"/>
      <c r="IF49" s="23"/>
      <c r="IG49" s="23"/>
      <c r="IH49" s="23"/>
      <c r="II49" s="23"/>
    </row>
    <row r="50" spans="1:243" s="22" customFormat="1" ht="85.5">
      <c r="A50" s="59">
        <v>8.01</v>
      </c>
      <c r="B50" s="60" t="s">
        <v>205</v>
      </c>
      <c r="C50" s="39" t="s">
        <v>119</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8.01</v>
      </c>
      <c r="IB50" s="22" t="s">
        <v>205</v>
      </c>
      <c r="IC50" s="22" t="s">
        <v>119</v>
      </c>
      <c r="IE50" s="23"/>
      <c r="IF50" s="23"/>
      <c r="IG50" s="23"/>
      <c r="IH50" s="23"/>
      <c r="II50" s="23"/>
    </row>
    <row r="51" spans="1:243" s="22" customFormat="1" ht="28.5">
      <c r="A51" s="59">
        <v>8.02</v>
      </c>
      <c r="B51" s="60" t="s">
        <v>206</v>
      </c>
      <c r="C51" s="39" t="s">
        <v>120</v>
      </c>
      <c r="D51" s="61">
        <v>10</v>
      </c>
      <c r="E51" s="62" t="s">
        <v>52</v>
      </c>
      <c r="F51" s="63">
        <v>727.26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ROUND(total_amount_ba($B$2,$D$2,D51,F51,J51,K51,M51),0)</f>
        <v>7273</v>
      </c>
      <c r="BB51" s="54">
        <f>BA51+SUM(N51:AZ51)</f>
        <v>7273</v>
      </c>
      <c r="BC51" s="50" t="str">
        <f>SpellNumber(L51,BB51)</f>
        <v>INR  Seven Thousand Two Hundred &amp; Seventy Three  Only</v>
      </c>
      <c r="IA51" s="22">
        <v>8.02</v>
      </c>
      <c r="IB51" s="22" t="s">
        <v>206</v>
      </c>
      <c r="IC51" s="22" t="s">
        <v>120</v>
      </c>
      <c r="ID51" s="22">
        <v>10</v>
      </c>
      <c r="IE51" s="23" t="s">
        <v>52</v>
      </c>
      <c r="IF51" s="23"/>
      <c r="IG51" s="23"/>
      <c r="IH51" s="23"/>
      <c r="II51" s="23"/>
    </row>
    <row r="52" spans="1:243" s="22" customFormat="1" ht="75" customHeight="1">
      <c r="A52" s="59">
        <v>8.03</v>
      </c>
      <c r="B52" s="60" t="s">
        <v>207</v>
      </c>
      <c r="C52" s="39" t="s">
        <v>121</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8.03</v>
      </c>
      <c r="IB52" s="22" t="s">
        <v>207</v>
      </c>
      <c r="IC52" s="22" t="s">
        <v>121</v>
      </c>
      <c r="IE52" s="23"/>
      <c r="IF52" s="23"/>
      <c r="IG52" s="23"/>
      <c r="IH52" s="23"/>
      <c r="II52" s="23"/>
    </row>
    <row r="53" spans="1:243" s="22" customFormat="1" ht="21" customHeight="1">
      <c r="A53" s="59">
        <v>8.04</v>
      </c>
      <c r="B53" s="60" t="s">
        <v>208</v>
      </c>
      <c r="C53" s="39" t="s">
        <v>122</v>
      </c>
      <c r="D53" s="61">
        <v>2.16</v>
      </c>
      <c r="E53" s="62" t="s">
        <v>52</v>
      </c>
      <c r="F53" s="63">
        <v>436.95</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ROUND(total_amount_ba($B$2,$D$2,D53,F53,J53,K53,M53),0)</f>
        <v>944</v>
      </c>
      <c r="BB53" s="54">
        <f>BA53+SUM(N53:AZ53)</f>
        <v>944</v>
      </c>
      <c r="BC53" s="50" t="str">
        <f>SpellNumber(L53,BB53)</f>
        <v>INR  Nine Hundred &amp; Forty Four  Only</v>
      </c>
      <c r="IA53" s="22">
        <v>8.04</v>
      </c>
      <c r="IB53" s="22" t="s">
        <v>208</v>
      </c>
      <c r="IC53" s="22" t="s">
        <v>122</v>
      </c>
      <c r="ID53" s="22">
        <v>2.16</v>
      </c>
      <c r="IE53" s="23" t="s">
        <v>52</v>
      </c>
      <c r="IF53" s="23"/>
      <c r="IG53" s="23"/>
      <c r="IH53" s="23"/>
      <c r="II53" s="23"/>
    </row>
    <row r="54" spans="1:243" s="22" customFormat="1" ht="45.75" customHeight="1">
      <c r="A54" s="59">
        <v>8.05</v>
      </c>
      <c r="B54" s="60" t="s">
        <v>209</v>
      </c>
      <c r="C54" s="39" t="s">
        <v>123</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8.05</v>
      </c>
      <c r="IB54" s="22" t="s">
        <v>209</v>
      </c>
      <c r="IC54" s="22" t="s">
        <v>123</v>
      </c>
      <c r="IE54" s="23"/>
      <c r="IF54" s="23"/>
      <c r="IG54" s="23"/>
      <c r="IH54" s="23"/>
      <c r="II54" s="23"/>
    </row>
    <row r="55" spans="1:243" s="22" customFormat="1" ht="20.25" customHeight="1">
      <c r="A55" s="59">
        <v>8.06</v>
      </c>
      <c r="B55" s="60" t="s">
        <v>210</v>
      </c>
      <c r="C55" s="39" t="s">
        <v>124</v>
      </c>
      <c r="D55" s="61">
        <v>0.23</v>
      </c>
      <c r="E55" s="62" t="s">
        <v>52</v>
      </c>
      <c r="F55" s="63">
        <v>456.94</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105</v>
      </c>
      <c r="BB55" s="54">
        <f>BA55+SUM(N55:AZ55)</f>
        <v>105</v>
      </c>
      <c r="BC55" s="50" t="str">
        <f>SpellNumber(L55,BB55)</f>
        <v>INR  One Hundred &amp; Five  Only</v>
      </c>
      <c r="IA55" s="22">
        <v>8.06</v>
      </c>
      <c r="IB55" s="22" t="s">
        <v>210</v>
      </c>
      <c r="IC55" s="22" t="s">
        <v>124</v>
      </c>
      <c r="ID55" s="22">
        <v>0.23</v>
      </c>
      <c r="IE55" s="23" t="s">
        <v>52</v>
      </c>
      <c r="IF55" s="23"/>
      <c r="IG55" s="23"/>
      <c r="IH55" s="23"/>
      <c r="II55" s="23"/>
    </row>
    <row r="56" spans="1:243" s="22" customFormat="1" ht="30.75" customHeight="1">
      <c r="A56" s="59">
        <v>8.07</v>
      </c>
      <c r="B56" s="60" t="s">
        <v>211</v>
      </c>
      <c r="C56" s="39" t="s">
        <v>125</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8.07</v>
      </c>
      <c r="IB56" s="22" t="s">
        <v>211</v>
      </c>
      <c r="IC56" s="22" t="s">
        <v>125</v>
      </c>
      <c r="IE56" s="23"/>
      <c r="IF56" s="23"/>
      <c r="IG56" s="23"/>
      <c r="IH56" s="23"/>
      <c r="II56" s="23"/>
    </row>
    <row r="57" spans="1:243" s="22" customFormat="1" ht="48.75" customHeight="1">
      <c r="A57" s="59">
        <v>8.08</v>
      </c>
      <c r="B57" s="64" t="s">
        <v>212</v>
      </c>
      <c r="C57" s="39" t="s">
        <v>126</v>
      </c>
      <c r="D57" s="61">
        <v>3</v>
      </c>
      <c r="E57" s="62" t="s">
        <v>73</v>
      </c>
      <c r="F57" s="63">
        <v>65.89</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198</v>
      </c>
      <c r="BB57" s="54">
        <f>BA57+SUM(N57:AZ57)</f>
        <v>198</v>
      </c>
      <c r="BC57" s="50" t="str">
        <f>SpellNumber(L57,BB57)</f>
        <v>INR  One Hundred &amp; Ninety Eight  Only</v>
      </c>
      <c r="IA57" s="22">
        <v>8.08</v>
      </c>
      <c r="IB57" s="22" t="s">
        <v>212</v>
      </c>
      <c r="IC57" s="22" t="s">
        <v>126</v>
      </c>
      <c r="ID57" s="22">
        <v>3</v>
      </c>
      <c r="IE57" s="23" t="s">
        <v>73</v>
      </c>
      <c r="IF57" s="23"/>
      <c r="IG57" s="23"/>
      <c r="IH57" s="23"/>
      <c r="II57" s="23"/>
    </row>
    <row r="58" spans="1:243" s="22" customFormat="1" ht="15.75">
      <c r="A58" s="59">
        <v>9</v>
      </c>
      <c r="B58" s="64" t="s">
        <v>72</v>
      </c>
      <c r="C58" s="39" t="s">
        <v>127</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9</v>
      </c>
      <c r="IB58" s="22" t="s">
        <v>72</v>
      </c>
      <c r="IC58" s="22" t="s">
        <v>127</v>
      </c>
      <c r="IE58" s="23"/>
      <c r="IF58" s="23"/>
      <c r="IG58" s="23"/>
      <c r="IH58" s="23"/>
      <c r="II58" s="23"/>
    </row>
    <row r="59" spans="1:243" s="22" customFormat="1" ht="228">
      <c r="A59" s="63">
        <v>9.01</v>
      </c>
      <c r="B59" s="60" t="s">
        <v>213</v>
      </c>
      <c r="C59" s="39" t="s">
        <v>128</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9.01</v>
      </c>
      <c r="IB59" s="22" t="s">
        <v>213</v>
      </c>
      <c r="IC59" s="22" t="s">
        <v>128</v>
      </c>
      <c r="IE59" s="23"/>
      <c r="IF59" s="23"/>
      <c r="IG59" s="23"/>
      <c r="IH59" s="23"/>
      <c r="II59" s="23"/>
    </row>
    <row r="60" spans="1:243" s="22" customFormat="1" ht="28.5">
      <c r="A60" s="59">
        <v>9.02</v>
      </c>
      <c r="B60" s="60" t="s">
        <v>214</v>
      </c>
      <c r="C60" s="39" t="s">
        <v>129</v>
      </c>
      <c r="D60" s="61">
        <v>6.46</v>
      </c>
      <c r="E60" s="62" t="s">
        <v>52</v>
      </c>
      <c r="F60" s="63">
        <v>802.27</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ROUND(total_amount_ba($B$2,$D$2,D60,F60,J60,K60,M60),0)</f>
        <v>5183</v>
      </c>
      <c r="BB60" s="54">
        <f>BA60+SUM(N60:AZ60)</f>
        <v>5183</v>
      </c>
      <c r="BC60" s="50" t="str">
        <f>SpellNumber(L60,BB60)</f>
        <v>INR  Five Thousand One Hundred &amp; Eighty Three  Only</v>
      </c>
      <c r="IA60" s="22">
        <v>9.02</v>
      </c>
      <c r="IB60" s="22" t="s">
        <v>214</v>
      </c>
      <c r="IC60" s="22" t="s">
        <v>129</v>
      </c>
      <c r="ID60" s="22">
        <v>6.46</v>
      </c>
      <c r="IE60" s="23" t="s">
        <v>52</v>
      </c>
      <c r="IF60" s="23"/>
      <c r="IG60" s="23"/>
      <c r="IH60" s="23"/>
      <c r="II60" s="23"/>
    </row>
    <row r="61" spans="1:243" s="22" customFormat="1" ht="28.5">
      <c r="A61" s="59">
        <v>9.03</v>
      </c>
      <c r="B61" s="60" t="s">
        <v>215</v>
      </c>
      <c r="C61" s="39" t="s">
        <v>130</v>
      </c>
      <c r="D61" s="61">
        <v>8.58</v>
      </c>
      <c r="E61" s="62" t="s">
        <v>73</v>
      </c>
      <c r="F61" s="63">
        <v>132.48</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1137</v>
      </c>
      <c r="BB61" s="54">
        <f>BA61+SUM(N61:AZ61)</f>
        <v>1137</v>
      </c>
      <c r="BC61" s="50" t="str">
        <f>SpellNumber(L61,BB61)</f>
        <v>INR  One Thousand One Hundred &amp; Thirty Seven  Only</v>
      </c>
      <c r="IA61" s="22">
        <v>9.03</v>
      </c>
      <c r="IB61" s="22" t="s">
        <v>215</v>
      </c>
      <c r="IC61" s="22" t="s">
        <v>130</v>
      </c>
      <c r="ID61" s="22">
        <v>8.58</v>
      </c>
      <c r="IE61" s="23" t="s">
        <v>73</v>
      </c>
      <c r="IF61" s="23"/>
      <c r="IG61" s="23"/>
      <c r="IH61" s="23"/>
      <c r="II61" s="23"/>
    </row>
    <row r="62" spans="1:243" s="22" customFormat="1" ht="15.75">
      <c r="A62" s="63">
        <v>10</v>
      </c>
      <c r="B62" s="60" t="s">
        <v>53</v>
      </c>
      <c r="C62" s="39" t="s">
        <v>131</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10</v>
      </c>
      <c r="IB62" s="22" t="s">
        <v>53</v>
      </c>
      <c r="IC62" s="22" t="s">
        <v>131</v>
      </c>
      <c r="IE62" s="23"/>
      <c r="IF62" s="23"/>
      <c r="IG62" s="23"/>
      <c r="IH62" s="23"/>
      <c r="II62" s="23"/>
    </row>
    <row r="63" spans="1:243" s="22" customFormat="1" ht="15.75">
      <c r="A63" s="59">
        <v>10.01</v>
      </c>
      <c r="B63" s="64" t="s">
        <v>216</v>
      </c>
      <c r="C63" s="39" t="s">
        <v>132</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10.01</v>
      </c>
      <c r="IB63" s="22" t="s">
        <v>216</v>
      </c>
      <c r="IC63" s="22" t="s">
        <v>132</v>
      </c>
      <c r="IE63" s="23"/>
      <c r="IF63" s="23"/>
      <c r="IG63" s="23"/>
      <c r="IH63" s="23"/>
      <c r="II63" s="23"/>
    </row>
    <row r="64" spans="1:243" s="22" customFormat="1" ht="33.75" customHeight="1">
      <c r="A64" s="59">
        <v>10.02</v>
      </c>
      <c r="B64" s="64" t="s">
        <v>217</v>
      </c>
      <c r="C64" s="39" t="s">
        <v>133</v>
      </c>
      <c r="D64" s="61">
        <v>6.92</v>
      </c>
      <c r="E64" s="62" t="s">
        <v>52</v>
      </c>
      <c r="F64" s="63">
        <v>222.92</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ROUND(total_amount_ba($B$2,$D$2,D64,F64,J64,K64,M64),0)</f>
        <v>1543</v>
      </c>
      <c r="BB64" s="54">
        <f>BA64+SUM(N64:AZ64)</f>
        <v>1543</v>
      </c>
      <c r="BC64" s="50" t="str">
        <f>SpellNumber(L64,BB64)</f>
        <v>INR  One Thousand Five Hundred &amp; Forty Three  Only</v>
      </c>
      <c r="IA64" s="22">
        <v>10.02</v>
      </c>
      <c r="IB64" s="22" t="s">
        <v>217</v>
      </c>
      <c r="IC64" s="22" t="s">
        <v>133</v>
      </c>
      <c r="ID64" s="22">
        <v>6.92</v>
      </c>
      <c r="IE64" s="23" t="s">
        <v>52</v>
      </c>
      <c r="IF64" s="23"/>
      <c r="IG64" s="23"/>
      <c r="IH64" s="23"/>
      <c r="II64" s="23"/>
    </row>
    <row r="65" spans="1:243" s="22" customFormat="1" ht="31.5" customHeight="1">
      <c r="A65" s="63">
        <v>10.03</v>
      </c>
      <c r="B65" s="60" t="s">
        <v>218</v>
      </c>
      <c r="C65" s="39" t="s">
        <v>134</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10.03</v>
      </c>
      <c r="IB65" s="22" t="s">
        <v>218</v>
      </c>
      <c r="IC65" s="22" t="s">
        <v>134</v>
      </c>
      <c r="IE65" s="23"/>
      <c r="IF65" s="23"/>
      <c r="IG65" s="23"/>
      <c r="IH65" s="23"/>
      <c r="II65" s="23"/>
    </row>
    <row r="66" spans="1:243" s="22" customFormat="1" ht="33" customHeight="1">
      <c r="A66" s="59">
        <v>10.04</v>
      </c>
      <c r="B66" s="60" t="s">
        <v>217</v>
      </c>
      <c r="C66" s="39" t="s">
        <v>135</v>
      </c>
      <c r="D66" s="61">
        <v>6.38</v>
      </c>
      <c r="E66" s="62" t="s">
        <v>52</v>
      </c>
      <c r="F66" s="63">
        <v>256.77</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1638</v>
      </c>
      <c r="BB66" s="54">
        <f>BA66+SUM(N66:AZ66)</f>
        <v>1638</v>
      </c>
      <c r="BC66" s="50" t="str">
        <f>SpellNumber(L66,BB66)</f>
        <v>INR  One Thousand Six Hundred &amp; Thirty Eight  Only</v>
      </c>
      <c r="IA66" s="22">
        <v>10.04</v>
      </c>
      <c r="IB66" s="22" t="s">
        <v>217</v>
      </c>
      <c r="IC66" s="22" t="s">
        <v>135</v>
      </c>
      <c r="ID66" s="22">
        <v>6.38</v>
      </c>
      <c r="IE66" s="23" t="s">
        <v>52</v>
      </c>
      <c r="IF66" s="23"/>
      <c r="IG66" s="23"/>
      <c r="IH66" s="23"/>
      <c r="II66" s="23"/>
    </row>
    <row r="67" spans="1:243" s="22" customFormat="1" ht="15.75">
      <c r="A67" s="59">
        <v>10.05</v>
      </c>
      <c r="B67" s="60" t="s">
        <v>76</v>
      </c>
      <c r="C67" s="39" t="s">
        <v>136</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10.05</v>
      </c>
      <c r="IB67" s="22" t="s">
        <v>76</v>
      </c>
      <c r="IC67" s="22" t="s">
        <v>136</v>
      </c>
      <c r="IE67" s="23"/>
      <c r="IF67" s="23"/>
      <c r="IG67" s="23"/>
      <c r="IH67" s="23"/>
      <c r="II67" s="23"/>
    </row>
    <row r="68" spans="1:243" s="22" customFormat="1" ht="28.5">
      <c r="A68" s="63">
        <v>10.06</v>
      </c>
      <c r="B68" s="60" t="s">
        <v>77</v>
      </c>
      <c r="C68" s="39" t="s">
        <v>137</v>
      </c>
      <c r="D68" s="61">
        <v>0.9</v>
      </c>
      <c r="E68" s="62" t="s">
        <v>52</v>
      </c>
      <c r="F68" s="63">
        <v>199.34</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179</v>
      </c>
      <c r="BB68" s="54">
        <f>BA68+SUM(N68:AZ68)</f>
        <v>179</v>
      </c>
      <c r="BC68" s="50" t="str">
        <f>SpellNumber(L68,BB68)</f>
        <v>INR  One Hundred &amp; Seventy Nine  Only</v>
      </c>
      <c r="IA68" s="22">
        <v>10.06</v>
      </c>
      <c r="IB68" s="22" t="s">
        <v>77</v>
      </c>
      <c r="IC68" s="22" t="s">
        <v>137</v>
      </c>
      <c r="ID68" s="22">
        <v>0.9</v>
      </c>
      <c r="IE68" s="23" t="s">
        <v>52</v>
      </c>
      <c r="IF68" s="23"/>
      <c r="IG68" s="23"/>
      <c r="IH68" s="23"/>
      <c r="II68" s="23"/>
    </row>
    <row r="69" spans="1:243" s="22" customFormat="1" ht="42.75">
      <c r="A69" s="59">
        <v>10.07</v>
      </c>
      <c r="B69" s="64" t="s">
        <v>219</v>
      </c>
      <c r="C69" s="39" t="s">
        <v>138</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10.07</v>
      </c>
      <c r="IB69" s="22" t="s">
        <v>219</v>
      </c>
      <c r="IC69" s="22" t="s">
        <v>138</v>
      </c>
      <c r="IE69" s="23"/>
      <c r="IF69" s="23"/>
      <c r="IG69" s="23"/>
      <c r="IH69" s="23"/>
      <c r="II69" s="23"/>
    </row>
    <row r="70" spans="1:243" s="22" customFormat="1" ht="28.5">
      <c r="A70" s="59">
        <v>10.08</v>
      </c>
      <c r="B70" s="64" t="s">
        <v>220</v>
      </c>
      <c r="C70" s="39" t="s">
        <v>139</v>
      </c>
      <c r="D70" s="61">
        <v>11.09</v>
      </c>
      <c r="E70" s="62" t="s">
        <v>52</v>
      </c>
      <c r="F70" s="63">
        <v>167.95</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ROUND(total_amount_ba($B$2,$D$2,D70,F70,J70,K70,M70),0)</f>
        <v>1863</v>
      </c>
      <c r="BB70" s="54">
        <f>BA70+SUM(N70:AZ70)</f>
        <v>1863</v>
      </c>
      <c r="BC70" s="50" t="str">
        <f>SpellNumber(L70,BB70)</f>
        <v>INR  One Thousand Eight Hundred &amp; Sixty Three  Only</v>
      </c>
      <c r="IA70" s="22">
        <v>10.08</v>
      </c>
      <c r="IB70" s="22" t="s">
        <v>220</v>
      </c>
      <c r="IC70" s="22" t="s">
        <v>139</v>
      </c>
      <c r="ID70" s="22">
        <v>11.09</v>
      </c>
      <c r="IE70" s="23" t="s">
        <v>52</v>
      </c>
      <c r="IF70" s="23"/>
      <c r="IG70" s="23"/>
      <c r="IH70" s="23"/>
      <c r="II70" s="23"/>
    </row>
    <row r="71" spans="1:243" s="22" customFormat="1" ht="55.5" customHeight="1">
      <c r="A71" s="63">
        <v>10.09</v>
      </c>
      <c r="B71" s="60" t="s">
        <v>221</v>
      </c>
      <c r="C71" s="39" t="s">
        <v>140</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10.09</v>
      </c>
      <c r="IB71" s="22" t="s">
        <v>221</v>
      </c>
      <c r="IC71" s="22" t="s">
        <v>140</v>
      </c>
      <c r="IE71" s="23"/>
      <c r="IF71" s="23"/>
      <c r="IG71" s="23"/>
      <c r="IH71" s="23"/>
      <c r="II71" s="23"/>
    </row>
    <row r="72" spans="1:243" s="22" customFormat="1" ht="57">
      <c r="A72" s="59">
        <v>10.1</v>
      </c>
      <c r="B72" s="60" t="s">
        <v>222</v>
      </c>
      <c r="C72" s="39" t="s">
        <v>141</v>
      </c>
      <c r="D72" s="61">
        <v>14.2</v>
      </c>
      <c r="E72" s="62" t="s">
        <v>52</v>
      </c>
      <c r="F72" s="63">
        <v>144.41</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ROUND(total_amount_ba($B$2,$D$2,D72,F72,J72,K72,M72),0)</f>
        <v>2051</v>
      </c>
      <c r="BB72" s="54">
        <f>BA72+SUM(N72:AZ72)</f>
        <v>2051</v>
      </c>
      <c r="BC72" s="50" t="str">
        <f>SpellNumber(L72,BB72)</f>
        <v>INR  Two Thousand  &amp;Fifty One  Only</v>
      </c>
      <c r="IA72" s="22">
        <v>10.1</v>
      </c>
      <c r="IB72" s="22" t="s">
        <v>222</v>
      </c>
      <c r="IC72" s="22" t="s">
        <v>141</v>
      </c>
      <c r="ID72" s="22">
        <v>14.2</v>
      </c>
      <c r="IE72" s="23" t="s">
        <v>52</v>
      </c>
      <c r="IF72" s="23"/>
      <c r="IG72" s="23"/>
      <c r="IH72" s="23"/>
      <c r="II72" s="23"/>
    </row>
    <row r="73" spans="1:243" s="22" customFormat="1" ht="57">
      <c r="A73" s="59">
        <v>10.11</v>
      </c>
      <c r="B73" s="60" t="s">
        <v>81</v>
      </c>
      <c r="C73" s="39" t="s">
        <v>142</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2">
        <v>10.11</v>
      </c>
      <c r="IB73" s="22" t="s">
        <v>81</v>
      </c>
      <c r="IC73" s="22" t="s">
        <v>142</v>
      </c>
      <c r="IE73" s="23"/>
      <c r="IF73" s="23"/>
      <c r="IG73" s="23"/>
      <c r="IH73" s="23"/>
      <c r="II73" s="23"/>
    </row>
    <row r="74" spans="1:243" s="22" customFormat="1" ht="57">
      <c r="A74" s="63">
        <v>10.12</v>
      </c>
      <c r="B74" s="60" t="s">
        <v>82</v>
      </c>
      <c r="C74" s="39" t="s">
        <v>143</v>
      </c>
      <c r="D74" s="61">
        <v>12.73</v>
      </c>
      <c r="E74" s="62" t="s">
        <v>52</v>
      </c>
      <c r="F74" s="63">
        <v>155.32</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ROUND(total_amount_ba($B$2,$D$2,D74,F74,J74,K74,M74),0)</f>
        <v>1977</v>
      </c>
      <c r="BB74" s="54">
        <f>BA74+SUM(N74:AZ74)</f>
        <v>1977</v>
      </c>
      <c r="BC74" s="50" t="str">
        <f>SpellNumber(L74,BB74)</f>
        <v>INR  One Thousand Nine Hundred &amp; Seventy Seven  Only</v>
      </c>
      <c r="IA74" s="22">
        <v>10.12</v>
      </c>
      <c r="IB74" s="22" t="s">
        <v>82</v>
      </c>
      <c r="IC74" s="22" t="s">
        <v>143</v>
      </c>
      <c r="ID74" s="22">
        <v>12.73</v>
      </c>
      <c r="IE74" s="23" t="s">
        <v>52</v>
      </c>
      <c r="IF74" s="23"/>
      <c r="IG74" s="23"/>
      <c r="IH74" s="23"/>
      <c r="II74" s="23"/>
    </row>
    <row r="75" spans="1:243" s="22" customFormat="1" ht="15.75">
      <c r="A75" s="59">
        <v>11</v>
      </c>
      <c r="B75" s="64" t="s">
        <v>223</v>
      </c>
      <c r="C75" s="39" t="s">
        <v>144</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2">
        <v>11</v>
      </c>
      <c r="IB75" s="22" t="s">
        <v>223</v>
      </c>
      <c r="IC75" s="22" t="s">
        <v>144</v>
      </c>
      <c r="IE75" s="23"/>
      <c r="IF75" s="23"/>
      <c r="IG75" s="23"/>
      <c r="IH75" s="23"/>
      <c r="II75" s="23"/>
    </row>
    <row r="76" spans="1:243" s="22" customFormat="1" ht="76.5" customHeight="1">
      <c r="A76" s="59">
        <v>11.01</v>
      </c>
      <c r="B76" s="64" t="s">
        <v>224</v>
      </c>
      <c r="C76" s="39" t="s">
        <v>145</v>
      </c>
      <c r="D76" s="61">
        <v>29.4</v>
      </c>
      <c r="E76" s="62" t="s">
        <v>66</v>
      </c>
      <c r="F76" s="63">
        <v>81.01</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ROUND(total_amount_ba($B$2,$D$2,D76,F76,J76,K76,M76),0)</f>
        <v>2382</v>
      </c>
      <c r="BB76" s="54">
        <f>BA76+SUM(N76:AZ76)</f>
        <v>2382</v>
      </c>
      <c r="BC76" s="50" t="str">
        <f>SpellNumber(L76,BB76)</f>
        <v>INR  Two Thousand Three Hundred &amp; Eighty Two  Only</v>
      </c>
      <c r="IA76" s="22">
        <v>11.01</v>
      </c>
      <c r="IB76" s="22" t="s">
        <v>224</v>
      </c>
      <c r="IC76" s="22" t="s">
        <v>145</v>
      </c>
      <c r="ID76" s="22">
        <v>29.4</v>
      </c>
      <c r="IE76" s="23" t="s">
        <v>66</v>
      </c>
      <c r="IF76" s="23"/>
      <c r="IG76" s="23"/>
      <c r="IH76" s="23"/>
      <c r="II76" s="23"/>
    </row>
    <row r="77" spans="1:243" s="22" customFormat="1" ht="15.75">
      <c r="A77" s="63">
        <v>12</v>
      </c>
      <c r="B77" s="60" t="s">
        <v>83</v>
      </c>
      <c r="C77" s="39" t="s">
        <v>146</v>
      </c>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4"/>
      <c r="IA77" s="22">
        <v>12</v>
      </c>
      <c r="IB77" s="22" t="s">
        <v>83</v>
      </c>
      <c r="IC77" s="22" t="s">
        <v>146</v>
      </c>
      <c r="IE77" s="23"/>
      <c r="IF77" s="23"/>
      <c r="IG77" s="23"/>
      <c r="IH77" s="23"/>
      <c r="II77" s="23"/>
    </row>
    <row r="78" spans="1:243" s="22" customFormat="1" ht="28.5">
      <c r="A78" s="59">
        <v>12.01</v>
      </c>
      <c r="B78" s="60" t="s">
        <v>173</v>
      </c>
      <c r="C78" s="39" t="s">
        <v>147</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12.01</v>
      </c>
      <c r="IB78" s="22" t="s">
        <v>173</v>
      </c>
      <c r="IC78" s="22" t="s">
        <v>147</v>
      </c>
      <c r="IE78" s="23"/>
      <c r="IF78" s="23"/>
      <c r="IG78" s="23"/>
      <c r="IH78" s="23"/>
      <c r="II78" s="23"/>
    </row>
    <row r="79" spans="1:243" s="22" customFormat="1" ht="15.75">
      <c r="A79" s="59">
        <v>12.02</v>
      </c>
      <c r="B79" s="60" t="s">
        <v>174</v>
      </c>
      <c r="C79" s="39" t="s">
        <v>148</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12.02</v>
      </c>
      <c r="IB79" s="22" t="s">
        <v>174</v>
      </c>
      <c r="IC79" s="22" t="s">
        <v>148</v>
      </c>
      <c r="IE79" s="23"/>
      <c r="IF79" s="23"/>
      <c r="IG79" s="23"/>
      <c r="IH79" s="23"/>
      <c r="II79" s="23"/>
    </row>
    <row r="80" spans="1:243" s="22" customFormat="1" ht="28.5">
      <c r="A80" s="63">
        <v>12.03</v>
      </c>
      <c r="B80" s="60" t="s">
        <v>225</v>
      </c>
      <c r="C80" s="39" t="s">
        <v>149</v>
      </c>
      <c r="D80" s="61">
        <v>1.5</v>
      </c>
      <c r="E80" s="62" t="s">
        <v>73</v>
      </c>
      <c r="F80" s="63">
        <v>883.99</v>
      </c>
      <c r="G80" s="40"/>
      <c r="H80" s="24"/>
      <c r="I80" s="47" t="s">
        <v>38</v>
      </c>
      <c r="J80" s="48">
        <f>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1326</v>
      </c>
      <c r="BB80" s="54">
        <f>BA80+SUM(N80:AZ80)</f>
        <v>1326</v>
      </c>
      <c r="BC80" s="50" t="str">
        <f>SpellNumber(L80,BB80)</f>
        <v>INR  One Thousand Three Hundred &amp; Twenty Six  Only</v>
      </c>
      <c r="IA80" s="22">
        <v>12.03</v>
      </c>
      <c r="IB80" s="22" t="s">
        <v>225</v>
      </c>
      <c r="IC80" s="22" t="s">
        <v>149</v>
      </c>
      <c r="ID80" s="22">
        <v>1.5</v>
      </c>
      <c r="IE80" s="23" t="s">
        <v>73</v>
      </c>
      <c r="IF80" s="23"/>
      <c r="IG80" s="23"/>
      <c r="IH80" s="23"/>
      <c r="II80" s="23"/>
    </row>
    <row r="81" spans="1:243" s="22" customFormat="1" ht="57">
      <c r="A81" s="59">
        <v>12.04</v>
      </c>
      <c r="B81" s="64" t="s">
        <v>226</v>
      </c>
      <c r="C81" s="39" t="s">
        <v>150</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12.04</v>
      </c>
      <c r="IB81" s="22" t="s">
        <v>226</v>
      </c>
      <c r="IC81" s="22" t="s">
        <v>150</v>
      </c>
      <c r="IE81" s="23"/>
      <c r="IF81" s="23"/>
      <c r="IG81" s="23"/>
      <c r="IH81" s="23"/>
      <c r="II81" s="23"/>
    </row>
    <row r="82" spans="1:243" s="22" customFormat="1" ht="19.5" customHeight="1">
      <c r="A82" s="59">
        <v>12.05</v>
      </c>
      <c r="B82" s="64" t="s">
        <v>174</v>
      </c>
      <c r="C82" s="39" t="s">
        <v>151</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12.05</v>
      </c>
      <c r="IB82" s="22" t="s">
        <v>174</v>
      </c>
      <c r="IC82" s="22" t="s">
        <v>151</v>
      </c>
      <c r="IE82" s="23"/>
      <c r="IF82" s="23"/>
      <c r="IG82" s="23"/>
      <c r="IH82" s="23"/>
      <c r="II82" s="23"/>
    </row>
    <row r="83" spans="1:243" s="22" customFormat="1" ht="21" customHeight="1">
      <c r="A83" s="63">
        <v>12.06</v>
      </c>
      <c r="B83" s="60" t="s">
        <v>227</v>
      </c>
      <c r="C83" s="39" t="s">
        <v>152</v>
      </c>
      <c r="D83" s="61">
        <v>2</v>
      </c>
      <c r="E83" s="62" t="s">
        <v>65</v>
      </c>
      <c r="F83" s="63">
        <v>404.77</v>
      </c>
      <c r="G83" s="40"/>
      <c r="H83" s="24"/>
      <c r="I83" s="47" t="s">
        <v>38</v>
      </c>
      <c r="J83" s="48">
        <f>IF(I83="Less(-)",-1,1)</f>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ROUND(total_amount_ba($B$2,$D$2,D83,F83,J83,K83,M83),0)</f>
        <v>810</v>
      </c>
      <c r="BB83" s="54">
        <f>BA83+SUM(N83:AZ83)</f>
        <v>810</v>
      </c>
      <c r="BC83" s="50" t="str">
        <f>SpellNumber(L83,BB83)</f>
        <v>INR  Eight Hundred &amp; Ten  Only</v>
      </c>
      <c r="IA83" s="22">
        <v>12.06</v>
      </c>
      <c r="IB83" s="22" t="s">
        <v>227</v>
      </c>
      <c r="IC83" s="22" t="s">
        <v>152</v>
      </c>
      <c r="ID83" s="22">
        <v>2</v>
      </c>
      <c r="IE83" s="23" t="s">
        <v>65</v>
      </c>
      <c r="IF83" s="23"/>
      <c r="IG83" s="23"/>
      <c r="IH83" s="23"/>
      <c r="II83" s="23"/>
    </row>
    <row r="84" spans="1:243" s="22" customFormat="1" ht="15.75">
      <c r="A84" s="59">
        <v>12.07</v>
      </c>
      <c r="B84" s="60" t="s">
        <v>175</v>
      </c>
      <c r="C84" s="39" t="s">
        <v>153</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12.07</v>
      </c>
      <c r="IB84" s="22" t="s">
        <v>175</v>
      </c>
      <c r="IC84" s="22" t="s">
        <v>153</v>
      </c>
      <c r="IE84" s="23"/>
      <c r="IF84" s="23"/>
      <c r="IG84" s="23"/>
      <c r="IH84" s="23"/>
      <c r="II84" s="23"/>
    </row>
    <row r="85" spans="1:243" s="22" customFormat="1" ht="19.5" customHeight="1">
      <c r="A85" s="59">
        <v>12.08</v>
      </c>
      <c r="B85" s="60" t="s">
        <v>170</v>
      </c>
      <c r="C85" s="39" t="s">
        <v>154</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2">
        <v>12.08</v>
      </c>
      <c r="IB85" s="22" t="s">
        <v>170</v>
      </c>
      <c r="IC85" s="22" t="s">
        <v>154</v>
      </c>
      <c r="IE85" s="23"/>
      <c r="IF85" s="23"/>
      <c r="IG85" s="23"/>
      <c r="IH85" s="23"/>
      <c r="II85" s="23"/>
    </row>
    <row r="86" spans="1:243" s="22" customFormat="1" ht="28.5">
      <c r="A86" s="63">
        <v>12.09</v>
      </c>
      <c r="B86" s="60" t="s">
        <v>227</v>
      </c>
      <c r="C86" s="39" t="s">
        <v>155</v>
      </c>
      <c r="D86" s="61">
        <v>1</v>
      </c>
      <c r="E86" s="62" t="s">
        <v>65</v>
      </c>
      <c r="F86" s="63">
        <v>320.29</v>
      </c>
      <c r="G86" s="40"/>
      <c r="H86" s="24"/>
      <c r="I86" s="47" t="s">
        <v>38</v>
      </c>
      <c r="J86" s="48">
        <f>IF(I86="Less(-)",-1,1)</f>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ROUND(total_amount_ba($B$2,$D$2,D86,F86,J86,K86,M86),0)</f>
        <v>320</v>
      </c>
      <c r="BB86" s="54">
        <f>BA86+SUM(N86:AZ86)</f>
        <v>320</v>
      </c>
      <c r="BC86" s="50" t="str">
        <f>SpellNumber(L86,BB86)</f>
        <v>INR  Three Hundred &amp; Twenty  Only</v>
      </c>
      <c r="IA86" s="22">
        <v>12.09</v>
      </c>
      <c r="IB86" s="22" t="s">
        <v>227</v>
      </c>
      <c r="IC86" s="22" t="s">
        <v>155</v>
      </c>
      <c r="ID86" s="22">
        <v>1</v>
      </c>
      <c r="IE86" s="23" t="s">
        <v>65</v>
      </c>
      <c r="IF86" s="23"/>
      <c r="IG86" s="23"/>
      <c r="IH86" s="23"/>
      <c r="II86" s="23"/>
    </row>
    <row r="87" spans="1:243" s="22" customFormat="1" ht="42.75">
      <c r="A87" s="59">
        <v>12.1</v>
      </c>
      <c r="B87" s="64" t="s">
        <v>176</v>
      </c>
      <c r="C87" s="39" t="s">
        <v>156</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12.1</v>
      </c>
      <c r="IB87" s="22" t="s">
        <v>176</v>
      </c>
      <c r="IC87" s="22" t="s">
        <v>156</v>
      </c>
      <c r="IE87" s="23"/>
      <c r="IF87" s="23"/>
      <c r="IG87" s="23"/>
      <c r="IH87" s="23"/>
      <c r="II87" s="23"/>
    </row>
    <row r="88" spans="1:243" s="22" customFormat="1" ht="28.5">
      <c r="A88" s="59">
        <v>12.11</v>
      </c>
      <c r="B88" s="64" t="s">
        <v>170</v>
      </c>
      <c r="C88" s="39" t="s">
        <v>157</v>
      </c>
      <c r="D88" s="61">
        <v>4</v>
      </c>
      <c r="E88" s="62" t="s">
        <v>65</v>
      </c>
      <c r="F88" s="63">
        <v>422.13</v>
      </c>
      <c r="G88" s="40"/>
      <c r="H88" s="24"/>
      <c r="I88" s="47" t="s">
        <v>38</v>
      </c>
      <c r="J88" s="48">
        <f>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ROUND(total_amount_ba($B$2,$D$2,D88,F88,J88,K88,M88),0)</f>
        <v>1689</v>
      </c>
      <c r="BB88" s="54">
        <f>BA88+SUM(N88:AZ88)</f>
        <v>1689</v>
      </c>
      <c r="BC88" s="50" t="str">
        <f>SpellNumber(L88,BB88)</f>
        <v>INR  One Thousand Six Hundred &amp; Eighty Nine  Only</v>
      </c>
      <c r="IA88" s="22">
        <v>12.11</v>
      </c>
      <c r="IB88" s="22" t="s">
        <v>170</v>
      </c>
      <c r="IC88" s="22" t="s">
        <v>157</v>
      </c>
      <c r="ID88" s="22">
        <v>4</v>
      </c>
      <c r="IE88" s="23" t="s">
        <v>65</v>
      </c>
      <c r="IF88" s="23"/>
      <c r="IG88" s="23"/>
      <c r="IH88" s="23"/>
      <c r="II88" s="23"/>
    </row>
    <row r="89" spans="1:243" s="22" customFormat="1" ht="85.5">
      <c r="A89" s="63">
        <v>12.12</v>
      </c>
      <c r="B89" s="60" t="s">
        <v>177</v>
      </c>
      <c r="C89" s="39" t="s">
        <v>158</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12.12</v>
      </c>
      <c r="IB89" s="22" t="s">
        <v>177</v>
      </c>
      <c r="IC89" s="22" t="s">
        <v>158</v>
      </c>
      <c r="IE89" s="23"/>
      <c r="IF89" s="23"/>
      <c r="IG89" s="23"/>
      <c r="IH89" s="23"/>
      <c r="II89" s="23"/>
    </row>
    <row r="90" spans="1:243" s="22" customFormat="1" ht="15.75" customHeight="1">
      <c r="A90" s="59">
        <v>12.13</v>
      </c>
      <c r="B90" s="60" t="s">
        <v>178</v>
      </c>
      <c r="C90" s="39" t="s">
        <v>159</v>
      </c>
      <c r="D90" s="72"/>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4"/>
      <c r="IA90" s="22">
        <v>12.13</v>
      </c>
      <c r="IB90" s="22" t="s">
        <v>178</v>
      </c>
      <c r="IC90" s="22" t="s">
        <v>159</v>
      </c>
      <c r="IE90" s="23"/>
      <c r="IF90" s="23"/>
      <c r="IG90" s="23"/>
      <c r="IH90" s="23"/>
      <c r="II90" s="23"/>
    </row>
    <row r="91" spans="1:243" s="22" customFormat="1" ht="28.5">
      <c r="A91" s="59">
        <v>12.14</v>
      </c>
      <c r="B91" s="60" t="s">
        <v>179</v>
      </c>
      <c r="C91" s="39" t="s">
        <v>160</v>
      </c>
      <c r="D91" s="61">
        <v>1</v>
      </c>
      <c r="E91" s="62" t="s">
        <v>65</v>
      </c>
      <c r="F91" s="63">
        <v>1326.21</v>
      </c>
      <c r="G91" s="40"/>
      <c r="H91" s="24"/>
      <c r="I91" s="47" t="s">
        <v>38</v>
      </c>
      <c r="J91" s="48">
        <f>IF(I91="Less(-)",-1,1)</f>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ROUND(total_amount_ba($B$2,$D$2,D91,F91,J91,K91,M91),0)</f>
        <v>1326</v>
      </c>
      <c r="BB91" s="54">
        <f>BA91+SUM(N91:AZ91)</f>
        <v>1326</v>
      </c>
      <c r="BC91" s="50" t="str">
        <f>SpellNumber(L91,BB91)</f>
        <v>INR  One Thousand Three Hundred &amp; Twenty Six  Only</v>
      </c>
      <c r="IA91" s="22">
        <v>12.14</v>
      </c>
      <c r="IB91" s="22" t="s">
        <v>179</v>
      </c>
      <c r="IC91" s="22" t="s">
        <v>160</v>
      </c>
      <c r="ID91" s="22">
        <v>1</v>
      </c>
      <c r="IE91" s="23" t="s">
        <v>65</v>
      </c>
      <c r="IF91" s="23"/>
      <c r="IG91" s="23"/>
      <c r="IH91" s="23"/>
      <c r="II91" s="23"/>
    </row>
    <row r="92" spans="1:243" s="22" customFormat="1" ht="15.75">
      <c r="A92" s="63">
        <v>13</v>
      </c>
      <c r="B92" s="60" t="s">
        <v>84</v>
      </c>
      <c r="C92" s="39" t="s">
        <v>161</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22">
        <v>13</v>
      </c>
      <c r="IB92" s="22" t="s">
        <v>84</v>
      </c>
      <c r="IC92" s="22" t="s">
        <v>161</v>
      </c>
      <c r="IE92" s="23"/>
      <c r="IF92" s="23"/>
      <c r="IG92" s="23"/>
      <c r="IH92" s="23"/>
      <c r="II92" s="23"/>
    </row>
    <row r="93" spans="1:243" s="22" customFormat="1" ht="57">
      <c r="A93" s="59">
        <v>13.01</v>
      </c>
      <c r="B93" s="64" t="s">
        <v>180</v>
      </c>
      <c r="C93" s="39" t="s">
        <v>162</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2">
        <v>13.01</v>
      </c>
      <c r="IB93" s="22" t="s">
        <v>180</v>
      </c>
      <c r="IC93" s="22" t="s">
        <v>162</v>
      </c>
      <c r="IE93" s="23"/>
      <c r="IF93" s="23"/>
      <c r="IG93" s="23"/>
      <c r="IH93" s="23"/>
      <c r="II93" s="23"/>
    </row>
    <row r="94" spans="1:243" s="22" customFormat="1" ht="28.5">
      <c r="A94" s="59">
        <v>13.02</v>
      </c>
      <c r="B94" s="64" t="s">
        <v>85</v>
      </c>
      <c r="C94" s="39" t="s">
        <v>163</v>
      </c>
      <c r="D94" s="61">
        <v>5</v>
      </c>
      <c r="E94" s="62" t="s">
        <v>73</v>
      </c>
      <c r="F94" s="63">
        <v>214.07</v>
      </c>
      <c r="G94" s="40"/>
      <c r="H94" s="24"/>
      <c r="I94" s="47" t="s">
        <v>38</v>
      </c>
      <c r="J94" s="48">
        <f>IF(I94="Less(-)",-1,1)</f>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ROUND(total_amount_ba($B$2,$D$2,D94,F94,J94,K94,M94),0)</f>
        <v>1070</v>
      </c>
      <c r="BB94" s="54">
        <f>BA94+SUM(N94:AZ94)</f>
        <v>1070</v>
      </c>
      <c r="BC94" s="50" t="str">
        <f>SpellNumber(L94,BB94)</f>
        <v>INR  One Thousand  &amp;Seventy  Only</v>
      </c>
      <c r="IA94" s="22">
        <v>13.02</v>
      </c>
      <c r="IB94" s="22" t="s">
        <v>85</v>
      </c>
      <c r="IC94" s="22" t="s">
        <v>163</v>
      </c>
      <c r="ID94" s="22">
        <v>5</v>
      </c>
      <c r="IE94" s="23" t="s">
        <v>73</v>
      </c>
      <c r="IF94" s="23"/>
      <c r="IG94" s="23"/>
      <c r="IH94" s="23"/>
      <c r="II94" s="23"/>
    </row>
    <row r="95" spans="1:243" s="22" customFormat="1" ht="28.5" customHeight="1">
      <c r="A95" s="63">
        <v>13.03</v>
      </c>
      <c r="B95" s="60" t="s">
        <v>86</v>
      </c>
      <c r="C95" s="39" t="s">
        <v>164</v>
      </c>
      <c r="D95" s="61">
        <v>5</v>
      </c>
      <c r="E95" s="62" t="s">
        <v>73</v>
      </c>
      <c r="F95" s="63">
        <v>248.83</v>
      </c>
      <c r="G95" s="40"/>
      <c r="H95" s="24"/>
      <c r="I95" s="47" t="s">
        <v>38</v>
      </c>
      <c r="J95" s="48">
        <f>IF(I95="Less(-)",-1,1)</f>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ROUND(total_amount_ba($B$2,$D$2,D95,F95,J95,K95,M95),0)</f>
        <v>1244</v>
      </c>
      <c r="BB95" s="54">
        <f>BA95+SUM(N95:AZ95)</f>
        <v>1244</v>
      </c>
      <c r="BC95" s="50" t="str">
        <f>SpellNumber(L95,BB95)</f>
        <v>INR  One Thousand Two Hundred &amp; Forty Four  Only</v>
      </c>
      <c r="IA95" s="22">
        <v>13.03</v>
      </c>
      <c r="IB95" s="65" t="s">
        <v>86</v>
      </c>
      <c r="IC95" s="22" t="s">
        <v>164</v>
      </c>
      <c r="ID95" s="22">
        <v>5</v>
      </c>
      <c r="IE95" s="23" t="s">
        <v>73</v>
      </c>
      <c r="IF95" s="23"/>
      <c r="IG95" s="23"/>
      <c r="IH95" s="23"/>
      <c r="II95" s="23"/>
    </row>
    <row r="96" spans="1:239" ht="28.5">
      <c r="A96" s="59">
        <v>13.04</v>
      </c>
      <c r="B96" s="60" t="s">
        <v>181</v>
      </c>
      <c r="C96" s="39" t="s">
        <v>234</v>
      </c>
      <c r="D96" s="61">
        <v>0.9</v>
      </c>
      <c r="E96" s="62" t="s">
        <v>73</v>
      </c>
      <c r="F96" s="63">
        <v>372.38</v>
      </c>
      <c r="G96" s="40"/>
      <c r="H96" s="24"/>
      <c r="I96" s="47" t="s">
        <v>38</v>
      </c>
      <c r="J96" s="48">
        <f>IF(I96="Less(-)",-1,1)</f>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3"/>
      <c r="BA96" s="42">
        <f>ROUND(total_amount_ba($B$2,$D$2,D96,F96,J96,K96,M96),0)</f>
        <v>335</v>
      </c>
      <c r="BB96" s="54">
        <f>BA96+SUM(N96:AZ96)</f>
        <v>335</v>
      </c>
      <c r="BC96" s="50" t="str">
        <f>SpellNumber(L96,BB96)</f>
        <v>INR  Three Hundred &amp; Thirty Five  Only</v>
      </c>
      <c r="IA96" s="1">
        <v>13.04</v>
      </c>
      <c r="IB96" s="1" t="s">
        <v>181</v>
      </c>
      <c r="IC96" s="1" t="s">
        <v>234</v>
      </c>
      <c r="ID96" s="1">
        <v>0.9</v>
      </c>
      <c r="IE96" s="3" t="s">
        <v>73</v>
      </c>
    </row>
    <row r="97" spans="1:237" ht="27.75" customHeight="1">
      <c r="A97" s="59">
        <v>13.05</v>
      </c>
      <c r="B97" s="60" t="s">
        <v>87</v>
      </c>
      <c r="C97" s="39" t="s">
        <v>235</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1">
        <v>13.05</v>
      </c>
      <c r="IB97" s="1" t="s">
        <v>87</v>
      </c>
      <c r="IC97" s="1" t="s">
        <v>235</v>
      </c>
    </row>
    <row r="98" spans="1:239" ht="28.5">
      <c r="A98" s="63">
        <v>13.06</v>
      </c>
      <c r="B98" s="60" t="s">
        <v>88</v>
      </c>
      <c r="C98" s="39" t="s">
        <v>236</v>
      </c>
      <c r="D98" s="61">
        <v>1</v>
      </c>
      <c r="E98" s="62" t="s">
        <v>65</v>
      </c>
      <c r="F98" s="63">
        <v>590.48</v>
      </c>
      <c r="G98" s="40"/>
      <c r="H98" s="24"/>
      <c r="I98" s="47" t="s">
        <v>38</v>
      </c>
      <c r="J98" s="48">
        <f>IF(I98="Less(-)",-1,1)</f>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ROUND(total_amount_ba($B$2,$D$2,D98,F98,J98,K98,M98),0)</f>
        <v>590</v>
      </c>
      <c r="BB98" s="54">
        <f>BA98+SUM(N98:AZ98)</f>
        <v>590</v>
      </c>
      <c r="BC98" s="50" t="str">
        <f>SpellNumber(L98,BB98)</f>
        <v>INR  Five Hundred &amp; Ninety  Only</v>
      </c>
      <c r="IA98" s="1">
        <v>13.06</v>
      </c>
      <c r="IB98" s="1" t="s">
        <v>88</v>
      </c>
      <c r="IC98" s="1" t="s">
        <v>236</v>
      </c>
      <c r="ID98" s="1">
        <v>1</v>
      </c>
      <c r="IE98" s="3" t="s">
        <v>65</v>
      </c>
    </row>
    <row r="99" spans="1:237" ht="99.75">
      <c r="A99" s="59">
        <v>13.07</v>
      </c>
      <c r="B99" s="64" t="s">
        <v>89</v>
      </c>
      <c r="C99" s="39" t="s">
        <v>237</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c r="IA99" s="1">
        <v>13.07</v>
      </c>
      <c r="IB99" s="1" t="s">
        <v>89</v>
      </c>
      <c r="IC99" s="1" t="s">
        <v>237</v>
      </c>
    </row>
    <row r="100" spans="1:239" ht="28.5">
      <c r="A100" s="59">
        <v>13.08</v>
      </c>
      <c r="B100" s="64" t="s">
        <v>90</v>
      </c>
      <c r="C100" s="39" t="s">
        <v>238</v>
      </c>
      <c r="D100" s="61">
        <v>1</v>
      </c>
      <c r="E100" s="62" t="s">
        <v>65</v>
      </c>
      <c r="F100" s="63">
        <v>541.16</v>
      </c>
      <c r="G100" s="40"/>
      <c r="H100" s="24"/>
      <c r="I100" s="47" t="s">
        <v>38</v>
      </c>
      <c r="J100" s="48">
        <f>IF(I100="Less(-)",-1,1)</f>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3"/>
      <c r="BA100" s="42">
        <f>ROUND(total_amount_ba($B$2,$D$2,D100,F100,J100,K100,M100),0)</f>
        <v>541</v>
      </c>
      <c r="BB100" s="54">
        <f>BA100+SUM(N100:AZ100)</f>
        <v>541</v>
      </c>
      <c r="BC100" s="50" t="str">
        <f>SpellNumber(L100,BB100)</f>
        <v>INR  Five Hundred &amp; Forty One  Only</v>
      </c>
      <c r="IA100" s="1">
        <v>13.08</v>
      </c>
      <c r="IB100" s="1" t="s">
        <v>90</v>
      </c>
      <c r="IC100" s="1" t="s">
        <v>238</v>
      </c>
      <c r="ID100" s="1">
        <v>1</v>
      </c>
      <c r="IE100" s="3" t="s">
        <v>65</v>
      </c>
    </row>
    <row r="101" spans="1:237" ht="57">
      <c r="A101" s="63">
        <v>13.09</v>
      </c>
      <c r="B101" s="60" t="s">
        <v>228</v>
      </c>
      <c r="C101" s="39" t="s">
        <v>239</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1">
        <v>13.09</v>
      </c>
      <c r="IB101" s="1" t="s">
        <v>228</v>
      </c>
      <c r="IC101" s="1" t="s">
        <v>239</v>
      </c>
    </row>
    <row r="102" spans="1:239" ht="28.5">
      <c r="A102" s="59">
        <v>13.1</v>
      </c>
      <c r="B102" s="60" t="s">
        <v>90</v>
      </c>
      <c r="C102" s="39" t="s">
        <v>240</v>
      </c>
      <c r="D102" s="61">
        <v>2</v>
      </c>
      <c r="E102" s="62" t="s">
        <v>65</v>
      </c>
      <c r="F102" s="63">
        <v>542.56</v>
      </c>
      <c r="G102" s="40"/>
      <c r="H102" s="24"/>
      <c r="I102" s="47" t="s">
        <v>38</v>
      </c>
      <c r="J102" s="48">
        <f>IF(I102="Less(-)",-1,1)</f>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ROUND(total_amount_ba($B$2,$D$2,D102,F102,J102,K102,M102),0)</f>
        <v>1085</v>
      </c>
      <c r="BB102" s="54">
        <f>BA102+SUM(N102:AZ102)</f>
        <v>1085</v>
      </c>
      <c r="BC102" s="50" t="str">
        <f>SpellNumber(L102,BB102)</f>
        <v>INR  One Thousand  &amp;Eighty Five  Only</v>
      </c>
      <c r="IA102" s="1">
        <v>13.1</v>
      </c>
      <c r="IB102" s="1" t="s">
        <v>90</v>
      </c>
      <c r="IC102" s="1" t="s">
        <v>240</v>
      </c>
      <c r="ID102" s="1">
        <v>2</v>
      </c>
      <c r="IE102" s="3" t="s">
        <v>65</v>
      </c>
    </row>
    <row r="103" spans="1:237" ht="15.75">
      <c r="A103" s="59">
        <v>14</v>
      </c>
      <c r="B103" s="60" t="s">
        <v>229</v>
      </c>
      <c r="C103" s="39" t="s">
        <v>241</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1">
        <v>14</v>
      </c>
      <c r="IB103" s="1" t="s">
        <v>229</v>
      </c>
      <c r="IC103" s="1" t="s">
        <v>241</v>
      </c>
    </row>
    <row r="104" spans="1:237" ht="171">
      <c r="A104" s="63">
        <v>14.01</v>
      </c>
      <c r="B104" s="60" t="s">
        <v>230</v>
      </c>
      <c r="C104" s="39" t="s">
        <v>242</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1">
        <v>14.01</v>
      </c>
      <c r="IB104" s="1" t="s">
        <v>230</v>
      </c>
      <c r="IC104" s="1" t="s">
        <v>242</v>
      </c>
    </row>
    <row r="105" spans="1:239" ht="28.5">
      <c r="A105" s="59">
        <v>14.02</v>
      </c>
      <c r="B105" s="60" t="s">
        <v>231</v>
      </c>
      <c r="C105" s="39" t="s">
        <v>243</v>
      </c>
      <c r="D105" s="61">
        <v>1</v>
      </c>
      <c r="E105" s="62" t="s">
        <v>65</v>
      </c>
      <c r="F105" s="63">
        <v>546.69</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ROUND(total_amount_ba($B$2,$D$2,D105,F105,J105,K105,M105),0)</f>
        <v>547</v>
      </c>
      <c r="BB105" s="54">
        <f>BA105+SUM(N105:AZ105)</f>
        <v>547</v>
      </c>
      <c r="BC105" s="50" t="str">
        <f>SpellNumber(L105,BB105)</f>
        <v>INR  Five Hundred &amp; Forty Seven  Only</v>
      </c>
      <c r="IA105" s="1">
        <v>14.02</v>
      </c>
      <c r="IB105" s="1" t="s">
        <v>231</v>
      </c>
      <c r="IC105" s="1" t="s">
        <v>243</v>
      </c>
      <c r="ID105" s="1">
        <v>1</v>
      </c>
      <c r="IE105" s="3" t="s">
        <v>65</v>
      </c>
    </row>
    <row r="106" spans="1:237" ht="15.75">
      <c r="A106" s="59">
        <v>15</v>
      </c>
      <c r="B106" s="60" t="s">
        <v>78</v>
      </c>
      <c r="C106" s="39" t="s">
        <v>244</v>
      </c>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IA106" s="1">
        <v>15</v>
      </c>
      <c r="IB106" s="1" t="s">
        <v>78</v>
      </c>
      <c r="IC106" s="1" t="s">
        <v>244</v>
      </c>
    </row>
    <row r="107" spans="1:239" ht="409.5">
      <c r="A107" s="59">
        <v>15.01</v>
      </c>
      <c r="B107" s="60" t="s">
        <v>182</v>
      </c>
      <c r="C107" s="39" t="s">
        <v>245</v>
      </c>
      <c r="D107" s="61">
        <v>1.19</v>
      </c>
      <c r="E107" s="62" t="s">
        <v>183</v>
      </c>
      <c r="F107" s="63">
        <v>4942.04</v>
      </c>
      <c r="G107" s="40"/>
      <c r="H107" s="24"/>
      <c r="I107" s="47" t="s">
        <v>38</v>
      </c>
      <c r="J107" s="48">
        <f>IF(I107="Less(-)",-1,1)</f>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3"/>
      <c r="BA107" s="42">
        <f>ROUND(total_amount_ba($B$2,$D$2,D107,F107,J107,K107,M107),0)</f>
        <v>5881</v>
      </c>
      <c r="BB107" s="54">
        <f>BA107+SUM(N107:AZ107)</f>
        <v>5881</v>
      </c>
      <c r="BC107" s="50" t="str">
        <f>SpellNumber(L107,BB107)</f>
        <v>INR  Five Thousand Eight Hundred &amp; Eighty One  Only</v>
      </c>
      <c r="IA107" s="1">
        <v>15.01</v>
      </c>
      <c r="IB107" s="77" t="s">
        <v>182</v>
      </c>
      <c r="IC107" s="1" t="s">
        <v>245</v>
      </c>
      <c r="ID107" s="1">
        <v>1.19</v>
      </c>
      <c r="IE107" s="3" t="s">
        <v>183</v>
      </c>
    </row>
    <row r="108" spans="1:55" ht="28.5">
      <c r="A108" s="25" t="s">
        <v>46</v>
      </c>
      <c r="B108" s="26"/>
      <c r="C108" s="27"/>
      <c r="D108" s="43"/>
      <c r="E108" s="43"/>
      <c r="F108" s="43"/>
      <c r="G108" s="43"/>
      <c r="H108" s="55"/>
      <c r="I108" s="55"/>
      <c r="J108" s="55"/>
      <c r="K108" s="55"/>
      <c r="L108" s="56"/>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57">
        <f>SUM(BA13:BA107)</f>
        <v>106368</v>
      </c>
      <c r="BB108" s="58">
        <f>SUM(BB13:BB107)</f>
        <v>106368</v>
      </c>
      <c r="BC108" s="50" t="str">
        <f>SpellNumber(L108,BB108)</f>
        <v>  One Lakh Six Thousand Three Hundred &amp; Sixty Eight  Only</v>
      </c>
    </row>
    <row r="109" spans="1:55" ht="30.75" customHeight="1">
      <c r="A109" s="26" t="s">
        <v>47</v>
      </c>
      <c r="B109" s="28"/>
      <c r="C109" s="29"/>
      <c r="D109" s="30"/>
      <c r="E109" s="44" t="s">
        <v>54</v>
      </c>
      <c r="F109" s="45"/>
      <c r="G109" s="31"/>
      <c r="H109" s="32"/>
      <c r="I109" s="32"/>
      <c r="J109" s="32"/>
      <c r="K109" s="33"/>
      <c r="L109" s="34"/>
      <c r="M109" s="35"/>
      <c r="N109" s="36"/>
      <c r="O109" s="22"/>
      <c r="P109" s="22"/>
      <c r="Q109" s="22"/>
      <c r="R109" s="22"/>
      <c r="S109" s="22"/>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7">
        <f>IF(ISBLANK(F109),0,IF(E109="Excess (+)",ROUND(BA108+(BA108*F109),2),IF(E109="Less (-)",ROUND(BA108+(BA108*F109*(-1)),2),IF(E109="At Par",BA108,0))))</f>
        <v>0</v>
      </c>
      <c r="BB109" s="38">
        <f>ROUND(BA109,0)</f>
        <v>0</v>
      </c>
      <c r="BC109" s="21" t="str">
        <f>SpellNumber($E$2,BB109)</f>
        <v>INR Zero Only</v>
      </c>
    </row>
    <row r="110" spans="1:55" ht="18">
      <c r="A110" s="25" t="s">
        <v>48</v>
      </c>
      <c r="B110" s="25"/>
      <c r="C110" s="67" t="str">
        <f>SpellNumber($E$2,BB109)</f>
        <v>INR Zero Only</v>
      </c>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row>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6" ht="15"/>
    <row r="197" ht="15"/>
    <row r="198" ht="15"/>
    <row r="199" ht="15"/>
    <row r="200" ht="15"/>
    <row r="201" ht="15"/>
    <row r="203" ht="15"/>
    <row r="204" ht="15"/>
    <row r="205" ht="15"/>
    <row r="206" ht="15"/>
    <row r="207" ht="15"/>
    <row r="208" ht="15"/>
    <row r="209" ht="15"/>
    <row r="210" ht="15"/>
    <row r="211" ht="15"/>
    <row r="212" ht="15"/>
    <row r="213" ht="15"/>
    <row r="215" ht="15"/>
    <row r="216" ht="15"/>
    <row r="218" ht="15"/>
    <row r="219" ht="15"/>
    <row r="220" ht="15"/>
    <row r="221" ht="15"/>
    <row r="222" ht="15"/>
    <row r="223" ht="15"/>
    <row r="224" ht="15"/>
    <row r="225" ht="15"/>
    <row r="226" ht="15"/>
    <row r="227" ht="15"/>
    <row r="228" ht="15"/>
    <row r="229" ht="15"/>
    <row r="231" ht="15"/>
    <row r="232" ht="15"/>
    <row r="233" ht="15"/>
    <row r="234" ht="15"/>
    <row r="235" ht="15"/>
    <row r="236" ht="15"/>
    <row r="238" ht="15"/>
    <row r="239" ht="15"/>
    <row r="241" ht="15"/>
    <row r="242" ht="15"/>
    <row r="243" ht="15"/>
    <row r="245" ht="15"/>
    <row r="246" ht="15"/>
    <row r="247" ht="15"/>
    <row r="248" ht="15"/>
    <row r="249" ht="15"/>
    <row r="250" ht="15"/>
    <row r="251" ht="15"/>
    <row r="252" ht="15"/>
    <row r="253" ht="15"/>
    <row r="254" ht="15"/>
    <row r="255" ht="15"/>
    <row r="257" ht="15"/>
    <row r="258" ht="15"/>
    <row r="259" ht="15"/>
    <row r="260" ht="15"/>
    <row r="261" ht="15"/>
    <row r="263" ht="15"/>
    <row r="264" ht="15"/>
    <row r="265" ht="15"/>
    <row r="266" ht="15"/>
    <row r="267" ht="15"/>
    <row r="268" ht="15"/>
    <row r="269" ht="15"/>
    <row r="270" ht="15"/>
    <row r="271" ht="15"/>
    <row r="272"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4" ht="15"/>
    <row r="375" ht="15"/>
    <row r="376" ht="15"/>
    <row r="377" ht="15"/>
    <row r="378" ht="15"/>
    <row r="379" ht="15"/>
    <row r="380" ht="15"/>
    <row r="381" ht="15"/>
  </sheetData>
  <sheetProtection password="9E83" sheet="1"/>
  <autoFilter ref="A11:BC110"/>
  <mergeCells count="59">
    <mergeCell ref="D106:BC106"/>
    <mergeCell ref="D93:BC93"/>
    <mergeCell ref="D97:BC97"/>
    <mergeCell ref="D99:BC99"/>
    <mergeCell ref="D101:BC101"/>
    <mergeCell ref="D103:BC103"/>
    <mergeCell ref="D104:BC104"/>
    <mergeCell ref="D84:BC84"/>
    <mergeCell ref="D85:BC85"/>
    <mergeCell ref="D87:BC87"/>
    <mergeCell ref="D89:BC89"/>
    <mergeCell ref="D90:BC90"/>
    <mergeCell ref="D92:BC92"/>
    <mergeCell ref="D75:BC75"/>
    <mergeCell ref="D77:BC77"/>
    <mergeCell ref="D78:BC78"/>
    <mergeCell ref="D79:BC79"/>
    <mergeCell ref="D81:BC81"/>
    <mergeCell ref="D82:BC82"/>
    <mergeCell ref="D63:BC63"/>
    <mergeCell ref="D65:BC65"/>
    <mergeCell ref="D67:BC67"/>
    <mergeCell ref="D69:BC69"/>
    <mergeCell ref="D71:BC71"/>
    <mergeCell ref="D73:BC73"/>
    <mergeCell ref="D52:BC52"/>
    <mergeCell ref="D54:BC54"/>
    <mergeCell ref="D56:BC56"/>
    <mergeCell ref="D58:BC58"/>
    <mergeCell ref="D59:BC59"/>
    <mergeCell ref="D62:BC62"/>
    <mergeCell ref="D42:BC42"/>
    <mergeCell ref="D44:BC44"/>
    <mergeCell ref="D46:BC46"/>
    <mergeCell ref="D47:BC47"/>
    <mergeCell ref="D49:BC49"/>
    <mergeCell ref="D50:BC50"/>
    <mergeCell ref="D31:BC31"/>
    <mergeCell ref="D33:BC33"/>
    <mergeCell ref="D35:BC35"/>
    <mergeCell ref="D37:BC37"/>
    <mergeCell ref="D38:BC38"/>
    <mergeCell ref="D40:BC40"/>
    <mergeCell ref="D18:BC18"/>
    <mergeCell ref="D20:BC20"/>
    <mergeCell ref="D23:BC23"/>
    <mergeCell ref="D24:BC24"/>
    <mergeCell ref="D28:BC28"/>
    <mergeCell ref="D29:BC29"/>
    <mergeCell ref="A9:BC9"/>
    <mergeCell ref="C110:BC110"/>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list" allowBlank="1" showErrorMessage="1" sqref="E10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ErrorMessage="1" sqref="D13:D14 K15:K17 D18 K19 D20 K21:K22 D23:D24 K25:K27 D28:D29 K30 D31 K32 D33 K34 D35 K36 D37:D38 K39 D40 K41 D42 K43 D44 K45 D46:D47 K48 D49:D50 K51 D52 K53 D54 K55 D56 K57 D58:D59 K60:K61 D62:D63 K64 D65 K66 D67 K68 D69 K70 D71 K72 D73 K74 D75 K76 D77:D79 K80 D81:D82 K83 D84:D85 K86 D87 K88 D89:D90 K91 D92:D93 K94:K96 D97 K98 D99 K100 D101 K102 D103:D104 K105 K107 D10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19 G21:H22 G25:H27 G30:H30 G32:H32 G34:H34 G36:H36 G39:H39 G41:H41 G43:H43 G45:H45 G48:H48 G51:H51 G53:H53 G55:H55 G57:H57 G60:H61 G64:H64 G66:H66 G68:H68 G70:H70 G72:H72 G74:H74 G76:H76 G80:H80 G83:H83 G86:H86 G88:H88 G91:H91 G94:H96 G98:H98 G100:H100 G102:H102 G105:H105 G107:H107">
      <formula1>0</formula1>
      <formula2>999999999999999</formula2>
    </dataValidation>
    <dataValidation allowBlank="1" showInputMessage="1" showErrorMessage="1" promptTitle="Addition / Deduction" prompt="Please Choose the correct One" sqref="J15:J17 J19 J21:J22 J25:J27 J30 J32 J34 J36 J39 J41 J43 J45 J48 J51 J53 J55 J57 J60:J61 J64 J66 J68 J70 J72 J74 J76 J80 J83 J86 J88 J91 J94:J96 J98 J100 J102 J105 J107">
      <formula1>0</formula1>
      <formula2>0</formula2>
    </dataValidation>
    <dataValidation type="list" showErrorMessage="1" sqref="I15:I17 I19 I21:I22 I25:I27 I30 I32 I34 I36 I39 I41 I43 I45 I48 I51 I53 I55 I57 I60:I61 I64 I66 I68 I70 I72 I74 I76 I80 I83 I86 I88 I91 I94:I96 I98 I100 I102 I105 I10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19 N21:O22 N25:O27 N30:O30 N32:O32 N34:O34 N36:O36 N39:O39 N41:O41 N43:O43 N45:O45 N48:O48 N51:O51 N53:O53 N55:O55 N57:O57 N60:O61 N64:O64 N66:O66 N68:O68 N70:O70 N72:O72 N74:O74 N76:O76 N80:O80 N83:O83 N86:O86 N88:O88 N91:O91 N94:O96 N98:O98 N100:O100 N102:O102 N105:O105 N107:O1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 R21:R22 R25:R27 R30 R32 R34 R36 R39 R41 R43 R45 R48 R51 R53 R55 R57 R60:R61 R64 R66 R68 R70 R72 R74 R76 R80 R83 R86 R88 R91 R94:R96 R98 R100 R102 R105 R1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 Q21:Q22 Q25:Q27 Q30 Q32 Q34 Q36 Q39 Q41 Q43 Q45 Q48 Q51 Q53 Q55 Q57 Q60:Q61 Q64 Q66 Q68 Q70 Q72 Q74 Q76 Q80 Q83 Q86 Q88 Q91 Q94:Q96 Q98 Q100 Q102 Q105 Q1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 M21:M22 M25:M27 M30 M32 M34 M36 M39 M41 M43 M45 M48 M51 M53 M55 M57 M60:M61 M64 M66 M68 M70 M72 M74 M76 M80 M83 M86 M88 M91 M94:M96 M98 M100 M102 M105 M107">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7 D19 D21:D22 D25:D27 D30 D32 D34 D36 D39 D41 D43 D45 D48 D51 D53 D55 D57 D60:D61 D64 D66 D68 D70 D72 D74 D76 D80 D83 D86 D88 D91 D94:D96 D98 D100 D102 D105 D10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 F21:F22 F25:F27 F30 F32 F34 F36 F39 F41 F43 F45 F48 F51 F53 F55 F57 F60:F61 F64 F66 F68 F70 F72 F74 F76 F80 F83 F86 F88 F91 F94:F96 F98 F100 F102 F105 F10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7 L106">
      <formula1>"INR"</formula1>
    </dataValidation>
    <dataValidation allowBlank="1" showInputMessage="1" showErrorMessage="1" promptTitle="Itemcode/Make" prompt="Please enter text" sqref="C13:C107">
      <formula1>0</formula1>
      <formula2>0</formula2>
    </dataValidation>
    <dataValidation type="decimal" allowBlank="1" showInputMessage="1" showErrorMessage="1" errorTitle="Invalid Entry" error="Only Numeric Values are allowed. " sqref="A13:A107">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2022-02-23T06:46:01Z</cp:lastPrinted>
  <dcterms:created xsi:type="dcterms:W3CDTF">2009-01-30T06:42:42Z</dcterms:created>
  <dcterms:modified xsi:type="dcterms:W3CDTF">2022-02-23T06:46:28Z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