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'BoQ1'!$A$11:$BC$59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<sst xmlns="http://schemas.openxmlformats.org/spreadsheetml/2006/main" count="406" uniqueCount="148">
  <si>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</si>
  <si>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</si>
  <si>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</si>
  <si>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</si>
  <si>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</si>
  <si>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</si>
  <si>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</si>
  <si>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</si>
  <si>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</si>
  <si>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</si>
  <si>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</si>
  <si>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</si>
  <si>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</si>
  <si>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</si>
  <si>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</si>
  <si>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</si>
  <si>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</si>
  <si>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</si>
  <si>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</si>
  <si>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</si>
  <si>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</si>
  <si>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</si>
  <si>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</si>
  <si>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</si>
  <si>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</si>
  <si>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</si>
  <si>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</si>
  <si>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</si>
  <si>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</si>
  <si>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</si>
  <si>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</si>
  <si>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</si>
  <si>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</si>
  <si>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</si>
  <si>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</si>
  <si>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</si>
  <si>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</si>
  <si>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</si>
  <si>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</si>
  <si>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</si>
  <si>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</si>
  <si>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</si>
  <si>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</si>
  <si>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</si>
  <si>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</si>
  <si>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</si>
  <si>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</si>
  <si>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</si>
  <si>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</si>
  <si>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</si>
  <si>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</si>
  <si>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</si>
  <si>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</si>
  <si>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</si>
  <si>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</si>
  <si>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</si>
  <si>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</si>
  <si>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</si>
  <si>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</si>
  <si>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</si>
  <si>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</si>
  <si>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</si>
  <si>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</si>
  <si>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</si>
  <si>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</si>
  <si>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</si>
  <si>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</si>
  <si>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</si>
  <si>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</si>
  <si>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</si>
  <si>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</si>
  <si>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</si>
  <si>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Tender Inviting Authority: Superintending Engineer, IWD, IIT, Kanpur</t>
  </si>
  <si>
    <t>Providing and fixing oxidised M.S. casement stays (straight peg type) with necessary screws etc. complete.</t>
  </si>
  <si>
    <t>6 mm cement plaster of mix :</t>
  </si>
  <si>
    <t>1:3 (1 cement : 3 fine sand)</t>
  </si>
  <si>
    <t>Painting with synthetic enamel paint of approved brand and manufacture to give an even shade :</t>
  </si>
  <si>
    <t>Two or more coats on new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</si>
  <si>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</si>
  <si>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</si>
  <si>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</si>
  <si>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</si>
  <si>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</si>
  <si>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</si>
  <si>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</si>
  <si>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</si>
  <si>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</si>
  <si>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</si>
  <si>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</si>
  <si>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</si>
  <si>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</si>
  <si>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</si>
  <si>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</si>
  <si>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</si>
  <si>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</si>
  <si>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</si>
  <si>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</si>
  <si>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</si>
  <si>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</si>
  <si>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</si>
  <si>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</si>
  <si>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</si>
  <si>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</si>
  <si>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</si>
  <si>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</si>
  <si>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</si>
  <si>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</si>
  <si>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</si>
  <si>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</si>
  <si>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</si>
  <si>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</si>
  <si>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</si>
  <si>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</si>
  <si>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</si>
  <si>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</si>
  <si>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</si>
  <si>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</si>
  <si>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</si>
  <si>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</si>
  <si>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</si>
  <si>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</si>
  <si>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Providing and fixing ISI marked oxidised M.S. handles conforming to IS:4992 with necessary screws etc. complete :</t>
  </si>
  <si>
    <t>100 mm</t>
  </si>
  <si>
    <t>STEEL WORK</t>
  </si>
  <si>
    <t>15 mm cement plaster on rough side of single or half brick wall of mix:</t>
  </si>
  <si>
    <t>1:6 (1 cement: 6 coarse sand)</t>
  </si>
  <si>
    <t>Dismantling old plaster or skirting raking out joints and cleaning the surface for plaster including disposal of rubbish to the dumping ground within 50 metres lead.</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</si>
  <si>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</si>
  <si>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Suspended floors, roofs, landings, balconies and access platform</t>
  </si>
  <si>
    <t>Lintels, beams, plinth beams, girders, bressumers and cantilevers</t>
  </si>
  <si>
    <t>WOOD AND P. V. C. WORK</t>
  </si>
  <si>
    <t>250 mm weighing not less than 150 grams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</si>
  <si>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</si>
  <si>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</si>
  <si>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</si>
  <si>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</si>
  <si>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</si>
  <si>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</si>
  <si>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</si>
  <si>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(Two or more coat applied @ 1.67 ltr/ 10 sqm) on existing cement paint surface</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</si>
  <si>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</si>
  <si>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</si>
  <si>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</si>
  <si>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</si>
  <si>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steel work in built up sections in angles, tees, flats and channels including all gusset plates, bolts, nuts, cutting rivets, welding etc. including dismembering and stacking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</si>
  <si>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</si>
  <si>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Name of Work: Internal and external repair work and painting, Making RCC base for OHT on terrace in AC Plant ( ACMS ).</t>
  </si>
  <si>
    <t>Contract No:   42/C/D2/2022-23/01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</si>
</sst>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9"/>
  <sheetViews>
    <sheetView showGridLines="0" zoomScale="85" zoomScaleNormal="85" zoomScalePageLayoutView="0" workbookViewId="0" topLeftCell="A1">
      <selection activeCell="D28" sqref="D28:BC2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72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146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147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68</v>
      </c>
      <c r="IC13" s="22" t="s">
        <v>55</v>
      </c>
      <c r="IE13" s="23"/>
      <c r="IF13" s="23" t="s">
        <v>34</v>
      </c>
      <c r="IG13" s="23" t="s">
        <v>35</v>
      </c>
      <c r="IH13" s="23">
        <v>10</v>
      </c>
      <c r="II13" s="23" t="s">
        <v>36</v>
      </c>
    </row>
    <row r="14" spans="1:243" s="22" customFormat="1" ht="199.5">
      <c r="A14" s="59">
        <v>1.01</v>
      </c>
      <c r="B14" s="64" t="s">
        <v>127</v>
      </c>
      <c r="C14" s="39" t="s">
        <v>56</v>
      </c>
      <c r="D14" s="61">
        <v>4.55</v>
      </c>
      <c r="E14" s="62" t="s">
        <v>64</v>
      </c>
      <c r="F14" s="63">
        <v>9398.77</v>
      </c>
      <c r="G14" s="40"/>
      <c r="H14" s="24"/>
      <c r="I14" s="47" t="s">
        <v>38</v>
      </c>
      <c r="J14" s="48">
        <f aca="true" t="shared" si="0" ref="J14:J44">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44">ROUND(total_amount_ba($B$2,$D$2,D14,F14,J14,K14,M14),0)</f>
        <v>42764</v>
      </c>
      <c r="BB14" s="54">
        <f aca="true" t="shared" si="2" ref="BB14:BB44">BA14+SUM(N14:AZ14)</f>
        <v>42764</v>
      </c>
      <c r="BC14" s="50" t="str">
        <f aca="true" t="shared" si="3" ref="BC14:BC44">SpellNumber(L14,BB14)</f>
        <v>INR  Forty Two Thousand Seven Hundred &amp; Sixty Four  Only</v>
      </c>
      <c r="IA14" s="22">
        <v>1.01</v>
      </c>
      <c r="IB14" s="22" t="s">
        <v>127</v>
      </c>
      <c r="IC14" s="22" t="s">
        <v>56</v>
      </c>
      <c r="ID14" s="22">
        <v>4.55</v>
      </c>
      <c r="IE14" s="23" t="s">
        <v>64</v>
      </c>
      <c r="IF14" s="23" t="s">
        <v>40</v>
      </c>
      <c r="IG14" s="23" t="s">
        <v>35</v>
      </c>
      <c r="IH14" s="23">
        <v>123.223</v>
      </c>
      <c r="II14" s="23" t="s">
        <v>37</v>
      </c>
    </row>
    <row r="15" spans="1:243" s="22" customFormat="1" ht="42.75">
      <c r="A15" s="59">
        <v>1.02</v>
      </c>
      <c r="B15" s="64" t="s">
        <v>69</v>
      </c>
      <c r="C15" s="39" t="s">
        <v>57</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22">
        <v>1.02</v>
      </c>
      <c r="IB15" s="22" t="s">
        <v>69</v>
      </c>
      <c r="IC15" s="22" t="s">
        <v>57</v>
      </c>
      <c r="IE15" s="23"/>
      <c r="IF15" s="23" t="s">
        <v>41</v>
      </c>
      <c r="IG15" s="23" t="s">
        <v>42</v>
      </c>
      <c r="IH15" s="23">
        <v>213</v>
      </c>
      <c r="II15" s="23" t="s">
        <v>37</v>
      </c>
    </row>
    <row r="16" spans="1:243" s="22" customFormat="1" ht="28.5">
      <c r="A16" s="59">
        <v>1.03</v>
      </c>
      <c r="B16" s="60" t="s">
        <v>128</v>
      </c>
      <c r="C16" s="39" t="s">
        <v>86</v>
      </c>
      <c r="D16" s="61">
        <v>16</v>
      </c>
      <c r="E16" s="62" t="s">
        <v>52</v>
      </c>
      <c r="F16" s="63">
        <v>672.11</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10754</v>
      </c>
      <c r="BB16" s="54">
        <f t="shared" si="2"/>
        <v>10754</v>
      </c>
      <c r="BC16" s="50" t="str">
        <f t="shared" si="3"/>
        <v>INR  Ten Thousand Seven Hundred &amp; Fifty Four  Only</v>
      </c>
      <c r="IA16" s="22">
        <v>1.03</v>
      </c>
      <c r="IB16" s="22" t="s">
        <v>128</v>
      </c>
      <c r="IC16" s="22" t="s">
        <v>86</v>
      </c>
      <c r="ID16" s="22">
        <v>16</v>
      </c>
      <c r="IE16" s="23" t="s">
        <v>52</v>
      </c>
      <c r="IF16" s="23"/>
      <c r="IG16" s="23"/>
      <c r="IH16" s="23"/>
      <c r="II16" s="23"/>
    </row>
    <row r="17" spans="1:243" s="22" customFormat="1" ht="28.5">
      <c r="A17" s="59">
        <v>1.04</v>
      </c>
      <c r="B17" s="60" t="s">
        <v>129</v>
      </c>
      <c r="C17" s="39" t="s">
        <v>58</v>
      </c>
      <c r="D17" s="61">
        <v>9</v>
      </c>
      <c r="E17" s="62" t="s">
        <v>52</v>
      </c>
      <c r="F17" s="63">
        <v>533.4</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4801</v>
      </c>
      <c r="BB17" s="54">
        <f t="shared" si="2"/>
        <v>4801</v>
      </c>
      <c r="BC17" s="50" t="str">
        <f t="shared" si="3"/>
        <v>INR  Four Thousand Eight Hundred &amp; One  Only</v>
      </c>
      <c r="IA17" s="22">
        <v>1.04</v>
      </c>
      <c r="IB17" s="22" t="s">
        <v>129</v>
      </c>
      <c r="IC17" s="22" t="s">
        <v>58</v>
      </c>
      <c r="ID17" s="22">
        <v>9</v>
      </c>
      <c r="IE17" s="23" t="s">
        <v>52</v>
      </c>
      <c r="IF17" s="23"/>
      <c r="IG17" s="23"/>
      <c r="IH17" s="23"/>
      <c r="II17" s="23"/>
    </row>
    <row r="18" spans="1:243" s="22" customFormat="1" ht="71.25">
      <c r="A18" s="59">
        <v>1.05</v>
      </c>
      <c r="B18" s="60" t="s">
        <v>70</v>
      </c>
      <c r="C18" s="39" t="s">
        <v>87</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1.05</v>
      </c>
      <c r="IB18" s="22" t="s">
        <v>70</v>
      </c>
      <c r="IC18" s="22" t="s">
        <v>87</v>
      </c>
      <c r="IE18" s="23"/>
      <c r="IF18" s="23"/>
      <c r="IG18" s="23"/>
      <c r="IH18" s="23"/>
      <c r="II18" s="23"/>
    </row>
    <row r="19" spans="1:243" s="22" customFormat="1" ht="28.5">
      <c r="A19" s="59">
        <v>1.06</v>
      </c>
      <c r="B19" s="60" t="s">
        <v>71</v>
      </c>
      <c r="C19" s="39" t="s">
        <v>88</v>
      </c>
      <c r="D19" s="61">
        <v>535</v>
      </c>
      <c r="E19" s="62" t="s">
        <v>66</v>
      </c>
      <c r="F19" s="63">
        <v>78.6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42051</v>
      </c>
      <c r="BB19" s="54">
        <f t="shared" si="2"/>
        <v>42051</v>
      </c>
      <c r="BC19" s="50" t="str">
        <f t="shared" si="3"/>
        <v>INR  Forty Two Thousand  &amp;Fifty One  Only</v>
      </c>
      <c r="IA19" s="22">
        <v>1.06</v>
      </c>
      <c r="IB19" s="22" t="s">
        <v>71</v>
      </c>
      <c r="IC19" s="22" t="s">
        <v>88</v>
      </c>
      <c r="ID19" s="22">
        <v>535</v>
      </c>
      <c r="IE19" s="23" t="s">
        <v>66</v>
      </c>
      <c r="IF19" s="23"/>
      <c r="IG19" s="23"/>
      <c r="IH19" s="23"/>
      <c r="II19" s="23"/>
    </row>
    <row r="20" spans="1:243" s="22" customFormat="1" ht="30.75" customHeight="1">
      <c r="A20" s="59">
        <v>2</v>
      </c>
      <c r="B20" s="60" t="s">
        <v>130</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v>
      </c>
      <c r="IB20" s="22" t="s">
        <v>130</v>
      </c>
      <c r="IC20" s="22" t="s">
        <v>59</v>
      </c>
      <c r="IE20" s="23"/>
      <c r="IF20" s="23" t="s">
        <v>34</v>
      </c>
      <c r="IG20" s="23" t="s">
        <v>43</v>
      </c>
      <c r="IH20" s="23">
        <v>10</v>
      </c>
      <c r="II20" s="23" t="s">
        <v>37</v>
      </c>
    </row>
    <row r="21" spans="1:243" s="22" customFormat="1" ht="57">
      <c r="A21" s="59">
        <v>2.01</v>
      </c>
      <c r="B21" s="60" t="s">
        <v>121</v>
      </c>
      <c r="C21" s="39" t="s">
        <v>89</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22">
        <v>2.01</v>
      </c>
      <c r="IB21" s="22" t="s">
        <v>121</v>
      </c>
      <c r="IC21" s="22" t="s">
        <v>89</v>
      </c>
      <c r="IE21" s="23"/>
      <c r="IF21" s="23"/>
      <c r="IG21" s="23"/>
      <c r="IH21" s="23"/>
      <c r="II21" s="23"/>
    </row>
    <row r="22" spans="1:243" s="22" customFormat="1" ht="28.5">
      <c r="A22" s="59">
        <v>2.02</v>
      </c>
      <c r="B22" s="60" t="s">
        <v>122</v>
      </c>
      <c r="C22" s="39" t="s">
        <v>60</v>
      </c>
      <c r="D22" s="61">
        <v>42</v>
      </c>
      <c r="E22" s="62" t="s">
        <v>65</v>
      </c>
      <c r="F22" s="63">
        <v>24.76</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1040</v>
      </c>
      <c r="BB22" s="54">
        <f t="shared" si="2"/>
        <v>1040</v>
      </c>
      <c r="BC22" s="50" t="str">
        <f t="shared" si="3"/>
        <v>INR  One Thousand  &amp;Forty  Only</v>
      </c>
      <c r="IA22" s="22">
        <v>2.02</v>
      </c>
      <c r="IB22" s="22" t="s">
        <v>122</v>
      </c>
      <c r="IC22" s="22" t="s">
        <v>60</v>
      </c>
      <c r="ID22" s="22">
        <v>42</v>
      </c>
      <c r="IE22" s="23" t="s">
        <v>65</v>
      </c>
      <c r="IF22" s="23" t="s">
        <v>40</v>
      </c>
      <c r="IG22" s="23" t="s">
        <v>35</v>
      </c>
      <c r="IH22" s="23">
        <v>123.223</v>
      </c>
      <c r="II22" s="23" t="s">
        <v>37</v>
      </c>
    </row>
    <row r="23" spans="1:243" s="22" customFormat="1" ht="42.75">
      <c r="A23" s="59">
        <v>2.03</v>
      </c>
      <c r="B23" s="60" t="s">
        <v>73</v>
      </c>
      <c r="C23" s="39" t="s">
        <v>90</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2.03</v>
      </c>
      <c r="IB23" s="22" t="s">
        <v>73</v>
      </c>
      <c r="IC23" s="22" t="s">
        <v>90</v>
      </c>
      <c r="IE23" s="23"/>
      <c r="IF23" s="23" t="s">
        <v>44</v>
      </c>
      <c r="IG23" s="23" t="s">
        <v>45</v>
      </c>
      <c r="IH23" s="23">
        <v>10</v>
      </c>
      <c r="II23" s="23" t="s">
        <v>37</v>
      </c>
    </row>
    <row r="24" spans="1:243" s="22" customFormat="1" ht="28.5">
      <c r="A24" s="59">
        <v>2.04</v>
      </c>
      <c r="B24" s="60" t="s">
        <v>131</v>
      </c>
      <c r="C24" s="39" t="s">
        <v>91</v>
      </c>
      <c r="D24" s="61">
        <v>42</v>
      </c>
      <c r="E24" s="62" t="s">
        <v>65</v>
      </c>
      <c r="F24" s="63">
        <v>45.5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1911</v>
      </c>
      <c r="BB24" s="54">
        <f t="shared" si="2"/>
        <v>1911</v>
      </c>
      <c r="BC24" s="50" t="str">
        <f t="shared" si="3"/>
        <v>INR  One Thousand Nine Hundred &amp; Eleven  Only</v>
      </c>
      <c r="IA24" s="22">
        <v>2.04</v>
      </c>
      <c r="IB24" s="22" t="s">
        <v>131</v>
      </c>
      <c r="IC24" s="22" t="s">
        <v>91</v>
      </c>
      <c r="ID24" s="22">
        <v>42</v>
      </c>
      <c r="IE24" s="23" t="s">
        <v>65</v>
      </c>
      <c r="IF24" s="23"/>
      <c r="IG24" s="23"/>
      <c r="IH24" s="23"/>
      <c r="II24" s="23"/>
    </row>
    <row r="25" spans="1:243" s="22" customFormat="1" ht="15.75">
      <c r="A25" s="59">
        <v>3</v>
      </c>
      <c r="B25" s="60" t="s">
        <v>123</v>
      </c>
      <c r="C25" s="39" t="s">
        <v>92</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3</v>
      </c>
      <c r="IB25" s="22" t="s">
        <v>123</v>
      </c>
      <c r="IC25" s="22" t="s">
        <v>92</v>
      </c>
      <c r="IE25" s="23"/>
      <c r="IF25" s="23" t="s">
        <v>41</v>
      </c>
      <c r="IG25" s="23" t="s">
        <v>42</v>
      </c>
      <c r="IH25" s="23">
        <v>213</v>
      </c>
      <c r="II25" s="23" t="s">
        <v>37</v>
      </c>
    </row>
    <row r="26" spans="1:243" s="22" customFormat="1" ht="203.25" customHeight="1">
      <c r="A26" s="59">
        <v>3.01</v>
      </c>
      <c r="B26" s="60" t="s">
        <v>132</v>
      </c>
      <c r="C26" s="39" t="s">
        <v>93</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A26" s="22">
        <v>3.01</v>
      </c>
      <c r="IB26" s="22" t="s">
        <v>132</v>
      </c>
      <c r="IC26" s="22" t="s">
        <v>93</v>
      </c>
      <c r="IE26" s="23"/>
      <c r="IF26" s="23"/>
      <c r="IG26" s="23"/>
      <c r="IH26" s="23"/>
      <c r="II26" s="23"/>
    </row>
    <row r="27" spans="1:243" s="22" customFormat="1" ht="71.25">
      <c r="A27" s="59">
        <v>3.02</v>
      </c>
      <c r="B27" s="60" t="s">
        <v>133</v>
      </c>
      <c r="C27" s="39" t="s">
        <v>94</v>
      </c>
      <c r="D27" s="61">
        <v>20</v>
      </c>
      <c r="E27" s="62" t="s">
        <v>66</v>
      </c>
      <c r="F27" s="63">
        <v>154.01</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3080</v>
      </c>
      <c r="BB27" s="54">
        <f t="shared" si="2"/>
        <v>3080</v>
      </c>
      <c r="BC27" s="50" t="str">
        <f t="shared" si="3"/>
        <v>INR  Three Thousand  &amp;Eighty  Only</v>
      </c>
      <c r="IA27" s="22">
        <v>3.02</v>
      </c>
      <c r="IB27" s="22" t="s">
        <v>133</v>
      </c>
      <c r="IC27" s="22" t="s">
        <v>94</v>
      </c>
      <c r="ID27" s="22">
        <v>20</v>
      </c>
      <c r="IE27" s="23" t="s">
        <v>66</v>
      </c>
      <c r="IF27" s="23"/>
      <c r="IG27" s="23"/>
      <c r="IH27" s="23"/>
      <c r="II27" s="23"/>
    </row>
    <row r="28" spans="1:243" s="22" customFormat="1" ht="78" customHeight="1">
      <c r="A28" s="59">
        <v>3.03</v>
      </c>
      <c r="B28" s="60" t="s">
        <v>134</v>
      </c>
      <c r="C28" s="39" t="s">
        <v>95</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3.03</v>
      </c>
      <c r="IB28" s="22" t="s">
        <v>134</v>
      </c>
      <c r="IC28" s="22" t="s">
        <v>95</v>
      </c>
      <c r="IE28" s="23"/>
      <c r="IF28" s="23"/>
      <c r="IG28" s="23"/>
      <c r="IH28" s="23"/>
      <c r="II28" s="23"/>
    </row>
    <row r="29" spans="1:243" s="22" customFormat="1" ht="46.5" customHeight="1">
      <c r="A29" s="59">
        <v>3.04</v>
      </c>
      <c r="B29" s="60" t="s">
        <v>135</v>
      </c>
      <c r="C29" s="39" t="s">
        <v>96</v>
      </c>
      <c r="D29" s="61">
        <v>467</v>
      </c>
      <c r="E29" s="62" t="s">
        <v>66</v>
      </c>
      <c r="F29" s="63">
        <v>89.65</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41867</v>
      </c>
      <c r="BB29" s="54">
        <f t="shared" si="2"/>
        <v>41867</v>
      </c>
      <c r="BC29" s="50" t="str">
        <f t="shared" si="3"/>
        <v>INR  Forty One Thousand Eight Hundred &amp; Sixty Seven  Only</v>
      </c>
      <c r="IA29" s="22">
        <v>3.04</v>
      </c>
      <c r="IB29" s="22" t="s">
        <v>135</v>
      </c>
      <c r="IC29" s="22" t="s">
        <v>96</v>
      </c>
      <c r="ID29" s="22">
        <v>467</v>
      </c>
      <c r="IE29" s="23" t="s">
        <v>66</v>
      </c>
      <c r="IF29" s="23"/>
      <c r="IG29" s="23"/>
      <c r="IH29" s="23"/>
      <c r="II29" s="23"/>
    </row>
    <row r="30" spans="1:243" s="22" customFormat="1" ht="15.75">
      <c r="A30" s="59">
        <v>4</v>
      </c>
      <c r="B30" s="60" t="s">
        <v>53</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4</v>
      </c>
      <c r="IB30" s="22" t="s">
        <v>53</v>
      </c>
      <c r="IC30" s="22" t="s">
        <v>61</v>
      </c>
      <c r="IE30" s="23"/>
      <c r="IF30" s="23"/>
      <c r="IG30" s="23"/>
      <c r="IH30" s="23"/>
      <c r="II30" s="23"/>
    </row>
    <row r="31" spans="1:243" s="22" customFormat="1" ht="28.5">
      <c r="A31" s="59">
        <v>4.01</v>
      </c>
      <c r="B31" s="60" t="s">
        <v>124</v>
      </c>
      <c r="C31" s="39" t="s">
        <v>97</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4.01</v>
      </c>
      <c r="IB31" s="22" t="s">
        <v>124</v>
      </c>
      <c r="IC31" s="22" t="s">
        <v>97</v>
      </c>
      <c r="IE31" s="23"/>
      <c r="IF31" s="23"/>
      <c r="IG31" s="23"/>
      <c r="IH31" s="23"/>
      <c r="II31" s="23"/>
    </row>
    <row r="32" spans="1:243" s="22" customFormat="1" ht="28.5">
      <c r="A32" s="59">
        <v>4.02</v>
      </c>
      <c r="B32" s="60" t="s">
        <v>125</v>
      </c>
      <c r="C32" s="39" t="s">
        <v>98</v>
      </c>
      <c r="D32" s="61">
        <v>30</v>
      </c>
      <c r="E32" s="62" t="s">
        <v>52</v>
      </c>
      <c r="F32" s="63">
        <v>297.32</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8920</v>
      </c>
      <c r="BB32" s="54">
        <f t="shared" si="2"/>
        <v>8920</v>
      </c>
      <c r="BC32" s="50" t="str">
        <f t="shared" si="3"/>
        <v>INR  Eight Thousand Nine Hundred &amp; Twenty  Only</v>
      </c>
      <c r="IA32" s="22">
        <v>4.02</v>
      </c>
      <c r="IB32" s="22" t="s">
        <v>125</v>
      </c>
      <c r="IC32" s="22" t="s">
        <v>98</v>
      </c>
      <c r="ID32" s="22">
        <v>30</v>
      </c>
      <c r="IE32" s="23" t="s">
        <v>52</v>
      </c>
      <c r="IF32" s="23"/>
      <c r="IG32" s="23"/>
      <c r="IH32" s="23"/>
      <c r="II32" s="23"/>
    </row>
    <row r="33" spans="1:243" s="22" customFormat="1" ht="24.75" customHeight="1">
      <c r="A33" s="59">
        <v>4.03</v>
      </c>
      <c r="B33" s="60" t="s">
        <v>74</v>
      </c>
      <c r="C33" s="39" t="s">
        <v>99</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4.03</v>
      </c>
      <c r="IB33" s="22" t="s">
        <v>74</v>
      </c>
      <c r="IC33" s="22" t="s">
        <v>99</v>
      </c>
      <c r="IE33" s="23"/>
      <c r="IF33" s="23"/>
      <c r="IG33" s="23"/>
      <c r="IH33" s="23"/>
      <c r="II33" s="23"/>
    </row>
    <row r="34" spans="1:243" s="22" customFormat="1" ht="42.75" customHeight="1">
      <c r="A34" s="59">
        <v>4.04</v>
      </c>
      <c r="B34" s="60" t="s">
        <v>75</v>
      </c>
      <c r="C34" s="39" t="s">
        <v>100</v>
      </c>
      <c r="D34" s="61">
        <v>25</v>
      </c>
      <c r="E34" s="62" t="s">
        <v>52</v>
      </c>
      <c r="F34" s="63">
        <v>221.87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5547</v>
      </c>
      <c r="BB34" s="54">
        <f t="shared" si="2"/>
        <v>5547</v>
      </c>
      <c r="BC34" s="50" t="str">
        <f t="shared" si="3"/>
        <v>INR  Five Thousand Five Hundred &amp; Forty Seven  Only</v>
      </c>
      <c r="IA34" s="22">
        <v>4.04</v>
      </c>
      <c r="IB34" s="22" t="s">
        <v>75</v>
      </c>
      <c r="IC34" s="22" t="s">
        <v>100</v>
      </c>
      <c r="ID34" s="22">
        <v>25</v>
      </c>
      <c r="IE34" s="23" t="s">
        <v>52</v>
      </c>
      <c r="IF34" s="23"/>
      <c r="IG34" s="23"/>
      <c r="IH34" s="23"/>
      <c r="II34" s="23"/>
    </row>
    <row r="35" spans="1:243" s="22" customFormat="1" ht="85.5">
      <c r="A35" s="59">
        <v>4.05</v>
      </c>
      <c r="B35" s="60" t="s">
        <v>78</v>
      </c>
      <c r="C35" s="39" t="s">
        <v>101</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4.05</v>
      </c>
      <c r="IB35" s="22" t="s">
        <v>78</v>
      </c>
      <c r="IC35" s="22" t="s">
        <v>101</v>
      </c>
      <c r="IE35" s="23"/>
      <c r="IF35" s="23"/>
      <c r="IG35" s="23"/>
      <c r="IH35" s="23"/>
      <c r="II35" s="23"/>
    </row>
    <row r="36" spans="1:243" s="22" customFormat="1" ht="30.75" customHeight="1">
      <c r="A36" s="59">
        <v>4.06</v>
      </c>
      <c r="B36" s="60" t="s">
        <v>77</v>
      </c>
      <c r="C36" s="39" t="s">
        <v>102</v>
      </c>
      <c r="D36" s="61">
        <v>920</v>
      </c>
      <c r="E36" s="62" t="s">
        <v>52</v>
      </c>
      <c r="F36" s="63">
        <v>81.32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74814</v>
      </c>
      <c r="BB36" s="54">
        <f t="shared" si="2"/>
        <v>74814</v>
      </c>
      <c r="BC36" s="50" t="str">
        <f t="shared" si="3"/>
        <v>INR  Seventy Four Thousand Eight Hundred &amp; Fourteen  Only</v>
      </c>
      <c r="IA36" s="22">
        <v>4.06</v>
      </c>
      <c r="IB36" s="22" t="s">
        <v>77</v>
      </c>
      <c r="IC36" s="22" t="s">
        <v>102</v>
      </c>
      <c r="ID36" s="22">
        <v>920</v>
      </c>
      <c r="IE36" s="23" t="s">
        <v>52</v>
      </c>
      <c r="IF36" s="23"/>
      <c r="IG36" s="23"/>
      <c r="IH36" s="23"/>
      <c r="II36" s="23"/>
    </row>
    <row r="37" spans="1:243" s="22" customFormat="1" ht="42.75">
      <c r="A37" s="59">
        <v>4.07</v>
      </c>
      <c r="B37" s="60" t="s">
        <v>76</v>
      </c>
      <c r="C37" s="39" t="s">
        <v>62</v>
      </c>
      <c r="D37" s="65"/>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7"/>
      <c r="IA37" s="22">
        <v>4.07</v>
      </c>
      <c r="IB37" s="22" t="s">
        <v>76</v>
      </c>
      <c r="IC37" s="22" t="s">
        <v>62</v>
      </c>
      <c r="IE37" s="23"/>
      <c r="IF37" s="23"/>
      <c r="IG37" s="23"/>
      <c r="IH37" s="23"/>
      <c r="II37" s="23"/>
    </row>
    <row r="38" spans="1:243" s="22" customFormat="1" ht="28.5">
      <c r="A38" s="63">
        <v>4.08</v>
      </c>
      <c r="B38" s="60" t="s">
        <v>77</v>
      </c>
      <c r="C38" s="39" t="s">
        <v>63</v>
      </c>
      <c r="D38" s="61">
        <v>240</v>
      </c>
      <c r="E38" s="62" t="s">
        <v>52</v>
      </c>
      <c r="F38" s="63">
        <v>115.25</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27660</v>
      </c>
      <c r="BB38" s="54">
        <f t="shared" si="2"/>
        <v>27660</v>
      </c>
      <c r="BC38" s="50" t="str">
        <f t="shared" si="3"/>
        <v>INR  Twenty Seven Thousand Six Hundred &amp; Sixty  Only</v>
      </c>
      <c r="IA38" s="22">
        <v>4.08</v>
      </c>
      <c r="IB38" s="22" t="s">
        <v>77</v>
      </c>
      <c r="IC38" s="22" t="s">
        <v>63</v>
      </c>
      <c r="ID38" s="22">
        <v>240</v>
      </c>
      <c r="IE38" s="23" t="s">
        <v>52</v>
      </c>
      <c r="IF38" s="23"/>
      <c r="IG38" s="23"/>
      <c r="IH38" s="23"/>
      <c r="II38" s="23"/>
    </row>
    <row r="39" spans="1:243" s="22" customFormat="1" ht="85.5">
      <c r="A39" s="59">
        <v>4.09</v>
      </c>
      <c r="B39" s="60" t="s">
        <v>79</v>
      </c>
      <c r="C39" s="39" t="s">
        <v>103</v>
      </c>
      <c r="D39" s="61">
        <v>920</v>
      </c>
      <c r="E39" s="62" t="s">
        <v>52</v>
      </c>
      <c r="F39" s="63">
        <v>108.59</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99903</v>
      </c>
      <c r="BB39" s="54">
        <f t="shared" si="2"/>
        <v>99903</v>
      </c>
      <c r="BC39" s="50" t="str">
        <f t="shared" si="3"/>
        <v>INR  Ninety Nine Thousand Nine Hundred &amp; Three  Only</v>
      </c>
      <c r="IA39" s="22">
        <v>4.09</v>
      </c>
      <c r="IB39" s="22" t="s">
        <v>79</v>
      </c>
      <c r="IC39" s="22" t="s">
        <v>103</v>
      </c>
      <c r="ID39" s="22">
        <v>920</v>
      </c>
      <c r="IE39" s="23" t="s">
        <v>52</v>
      </c>
      <c r="IF39" s="23"/>
      <c r="IG39" s="23"/>
      <c r="IH39" s="23"/>
      <c r="II39" s="23"/>
    </row>
    <row r="40" spans="1:243" s="22" customFormat="1" ht="71.25">
      <c r="A40" s="59">
        <v>4.1</v>
      </c>
      <c r="B40" s="60" t="s">
        <v>136</v>
      </c>
      <c r="C40" s="39" t="s">
        <v>104</v>
      </c>
      <c r="D40" s="65"/>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7"/>
      <c r="IA40" s="22">
        <v>4.1</v>
      </c>
      <c r="IB40" s="22" t="s">
        <v>136</v>
      </c>
      <c r="IC40" s="22" t="s">
        <v>104</v>
      </c>
      <c r="IE40" s="23"/>
      <c r="IF40" s="23"/>
      <c r="IG40" s="23"/>
      <c r="IH40" s="23"/>
      <c r="II40" s="23"/>
    </row>
    <row r="41" spans="1:243" s="22" customFormat="1" ht="28.5">
      <c r="A41" s="59">
        <v>4.11</v>
      </c>
      <c r="B41" s="60" t="s">
        <v>137</v>
      </c>
      <c r="C41" s="39" t="s">
        <v>105</v>
      </c>
      <c r="D41" s="61">
        <v>632</v>
      </c>
      <c r="E41" s="62" t="s">
        <v>52</v>
      </c>
      <c r="F41" s="63">
        <v>49.8</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31474</v>
      </c>
      <c r="BB41" s="54">
        <f t="shared" si="2"/>
        <v>31474</v>
      </c>
      <c r="BC41" s="50" t="str">
        <f t="shared" si="3"/>
        <v>INR  Thirty One Thousand Four Hundred &amp; Seventy Four  Only</v>
      </c>
      <c r="IA41" s="22">
        <v>4.11</v>
      </c>
      <c r="IB41" s="22" t="s">
        <v>137</v>
      </c>
      <c r="IC41" s="22" t="s">
        <v>105</v>
      </c>
      <c r="ID41" s="22">
        <v>632</v>
      </c>
      <c r="IE41" s="23" t="s">
        <v>52</v>
      </c>
      <c r="IF41" s="23"/>
      <c r="IG41" s="23"/>
      <c r="IH41" s="23"/>
      <c r="II41" s="23"/>
    </row>
    <row r="42" spans="1:243" s="22" customFormat="1" ht="85.5">
      <c r="A42" s="59">
        <v>4.12</v>
      </c>
      <c r="B42" s="60" t="s">
        <v>80</v>
      </c>
      <c r="C42" s="39" t="s">
        <v>106</v>
      </c>
      <c r="D42" s="61">
        <v>870</v>
      </c>
      <c r="E42" s="62" t="s">
        <v>52</v>
      </c>
      <c r="F42" s="63">
        <v>18.28</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15904</v>
      </c>
      <c r="BB42" s="54">
        <f t="shared" si="2"/>
        <v>15904</v>
      </c>
      <c r="BC42" s="50" t="str">
        <f t="shared" si="3"/>
        <v>INR  Fifteen Thousand Nine Hundred &amp; Four  Only</v>
      </c>
      <c r="IA42" s="22">
        <v>4.12</v>
      </c>
      <c r="IB42" s="22" t="s">
        <v>80</v>
      </c>
      <c r="IC42" s="22" t="s">
        <v>106</v>
      </c>
      <c r="ID42" s="22">
        <v>870</v>
      </c>
      <c r="IE42" s="23" t="s">
        <v>52</v>
      </c>
      <c r="IF42" s="23"/>
      <c r="IG42" s="23"/>
      <c r="IH42" s="23"/>
      <c r="II42" s="23"/>
    </row>
    <row r="43" spans="1:243" s="22" customFormat="1" ht="28.5">
      <c r="A43" s="59">
        <v>4.13</v>
      </c>
      <c r="B43" s="60" t="s">
        <v>138</v>
      </c>
      <c r="C43" s="39" t="s">
        <v>107</v>
      </c>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7"/>
      <c r="IA43" s="22">
        <v>4.13</v>
      </c>
      <c r="IB43" s="22" t="s">
        <v>138</v>
      </c>
      <c r="IC43" s="22" t="s">
        <v>107</v>
      </c>
      <c r="IE43" s="23"/>
      <c r="IF43" s="23"/>
      <c r="IG43" s="23"/>
      <c r="IH43" s="23"/>
      <c r="II43" s="23"/>
    </row>
    <row r="44" spans="1:243" s="22" customFormat="1" ht="42.75">
      <c r="A44" s="59">
        <v>4.14</v>
      </c>
      <c r="B44" s="60" t="s">
        <v>139</v>
      </c>
      <c r="C44" s="39" t="s">
        <v>108</v>
      </c>
      <c r="D44" s="61">
        <v>915</v>
      </c>
      <c r="E44" s="62" t="s">
        <v>52</v>
      </c>
      <c r="F44" s="63">
        <v>97.85</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89533</v>
      </c>
      <c r="BB44" s="54">
        <f t="shared" si="2"/>
        <v>89533</v>
      </c>
      <c r="BC44" s="50" t="str">
        <f t="shared" si="3"/>
        <v>INR  Eighty Nine Thousand Five Hundred &amp; Thirty Three  Only</v>
      </c>
      <c r="IA44" s="22">
        <v>4.14</v>
      </c>
      <c r="IB44" s="22" t="s">
        <v>139</v>
      </c>
      <c r="IC44" s="22" t="s">
        <v>108</v>
      </c>
      <c r="ID44" s="22">
        <v>915</v>
      </c>
      <c r="IE44" s="23" t="s">
        <v>52</v>
      </c>
      <c r="IF44" s="23"/>
      <c r="IG44" s="23"/>
      <c r="IH44" s="23"/>
      <c r="II44" s="23"/>
    </row>
    <row r="45" spans="1:243" s="22" customFormat="1" ht="15.75">
      <c r="A45" s="63">
        <v>5</v>
      </c>
      <c r="B45" s="60" t="s">
        <v>81</v>
      </c>
      <c r="C45" s="39" t="s">
        <v>109</v>
      </c>
      <c r="D45" s="65"/>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7"/>
      <c r="IA45" s="22">
        <v>5</v>
      </c>
      <c r="IB45" s="22" t="s">
        <v>81</v>
      </c>
      <c r="IC45" s="22" t="s">
        <v>109</v>
      </c>
      <c r="IE45" s="23"/>
      <c r="IF45" s="23"/>
      <c r="IG45" s="23"/>
      <c r="IH45" s="23"/>
      <c r="II45" s="23"/>
    </row>
    <row r="46" spans="1:243" s="22" customFormat="1" ht="142.5">
      <c r="A46" s="59">
        <v>5.01</v>
      </c>
      <c r="B46" s="60" t="s">
        <v>82</v>
      </c>
      <c r="C46" s="39" t="s">
        <v>110</v>
      </c>
      <c r="D46" s="65"/>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7"/>
      <c r="IA46" s="22">
        <v>5.01</v>
      </c>
      <c r="IB46" s="22" t="s">
        <v>82</v>
      </c>
      <c r="IC46" s="22" t="s">
        <v>110</v>
      </c>
      <c r="IE46" s="23"/>
      <c r="IF46" s="23"/>
      <c r="IG46" s="23"/>
      <c r="IH46" s="23"/>
      <c r="II46" s="23"/>
    </row>
    <row r="47" spans="1:243" s="22" customFormat="1" ht="28.5">
      <c r="A47" s="59">
        <v>5.02</v>
      </c>
      <c r="B47" s="60" t="s">
        <v>83</v>
      </c>
      <c r="C47" s="39" t="s">
        <v>111</v>
      </c>
      <c r="D47" s="61">
        <v>20</v>
      </c>
      <c r="E47" s="62" t="s">
        <v>52</v>
      </c>
      <c r="F47" s="63">
        <v>419.11</v>
      </c>
      <c r="G47" s="40"/>
      <c r="H47" s="24"/>
      <c r="I47" s="47" t="s">
        <v>38</v>
      </c>
      <c r="J47" s="48">
        <f aca="true" t="shared" si="4" ref="J47:J56">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56">ROUND(total_amount_ba($B$2,$D$2,D47,F47,J47,K47,M47),0)</f>
        <v>8382</v>
      </c>
      <c r="BB47" s="54">
        <f aca="true" t="shared" si="6" ref="BB47:BB56">BA47+SUM(N47:AZ47)</f>
        <v>8382</v>
      </c>
      <c r="BC47" s="50" t="str">
        <f aca="true" t="shared" si="7" ref="BC47:BC56">SpellNumber(L47,BB47)</f>
        <v>INR  Eight Thousand Three Hundred &amp; Eighty Two  Only</v>
      </c>
      <c r="IA47" s="22">
        <v>5.02</v>
      </c>
      <c r="IB47" s="22" t="s">
        <v>83</v>
      </c>
      <c r="IC47" s="22" t="s">
        <v>111</v>
      </c>
      <c r="ID47" s="22">
        <v>20</v>
      </c>
      <c r="IE47" s="23" t="s">
        <v>52</v>
      </c>
      <c r="IF47" s="23"/>
      <c r="IG47" s="23"/>
      <c r="IH47" s="23"/>
      <c r="II47" s="23"/>
    </row>
    <row r="48" spans="1:243" s="22" customFormat="1" ht="42.75">
      <c r="A48" s="59">
        <v>5.03</v>
      </c>
      <c r="B48" s="60" t="s">
        <v>84</v>
      </c>
      <c r="C48" s="39" t="s">
        <v>112</v>
      </c>
      <c r="D48" s="65"/>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7"/>
      <c r="IA48" s="22">
        <v>5.03</v>
      </c>
      <c r="IB48" s="22" t="s">
        <v>84</v>
      </c>
      <c r="IC48" s="22" t="s">
        <v>112</v>
      </c>
      <c r="IE48" s="23"/>
      <c r="IF48" s="23"/>
      <c r="IG48" s="23"/>
      <c r="IH48" s="23"/>
      <c r="II48" s="23"/>
    </row>
    <row r="49" spans="1:243" s="22" customFormat="1" ht="39" customHeight="1">
      <c r="A49" s="59">
        <v>5.04</v>
      </c>
      <c r="B49" s="60" t="s">
        <v>85</v>
      </c>
      <c r="C49" s="39" t="s">
        <v>113</v>
      </c>
      <c r="D49" s="61">
        <v>10</v>
      </c>
      <c r="E49" s="62" t="s">
        <v>52</v>
      </c>
      <c r="F49" s="63">
        <v>825.9</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8259</v>
      </c>
      <c r="BB49" s="54">
        <f t="shared" si="6"/>
        <v>8259</v>
      </c>
      <c r="BC49" s="50" t="str">
        <f t="shared" si="7"/>
        <v>INR  Eight Thousand Two Hundred &amp; Fifty Nine  Only</v>
      </c>
      <c r="IA49" s="22">
        <v>5.04</v>
      </c>
      <c r="IB49" s="22" t="s">
        <v>85</v>
      </c>
      <c r="IC49" s="22" t="s">
        <v>113</v>
      </c>
      <c r="ID49" s="22">
        <v>10</v>
      </c>
      <c r="IE49" s="23" t="s">
        <v>52</v>
      </c>
      <c r="IF49" s="23"/>
      <c r="IG49" s="23"/>
      <c r="IH49" s="23"/>
      <c r="II49" s="23"/>
    </row>
    <row r="50" spans="1:243" s="22" customFormat="1" ht="15.75">
      <c r="A50" s="59">
        <v>6</v>
      </c>
      <c r="B50" s="60" t="s">
        <v>140</v>
      </c>
      <c r="C50" s="39" t="s">
        <v>114</v>
      </c>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IA50" s="22">
        <v>6</v>
      </c>
      <c r="IB50" s="22" t="s">
        <v>140</v>
      </c>
      <c r="IC50" s="22" t="s">
        <v>114</v>
      </c>
      <c r="IE50" s="23"/>
      <c r="IF50" s="23"/>
      <c r="IG50" s="23"/>
      <c r="IH50" s="23"/>
      <c r="II50" s="23"/>
    </row>
    <row r="51" spans="1:243" s="22" customFormat="1" ht="85.5">
      <c r="A51" s="59">
        <v>6.01</v>
      </c>
      <c r="B51" s="60" t="s">
        <v>141</v>
      </c>
      <c r="C51" s="39" t="s">
        <v>115</v>
      </c>
      <c r="D51" s="61">
        <v>1.19</v>
      </c>
      <c r="E51" s="62" t="s">
        <v>64</v>
      </c>
      <c r="F51" s="63">
        <v>2567.38</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3055</v>
      </c>
      <c r="BB51" s="54">
        <f t="shared" si="6"/>
        <v>3055</v>
      </c>
      <c r="BC51" s="50" t="str">
        <f t="shared" si="7"/>
        <v>INR  Three Thousand  &amp;Fifty Five  Only</v>
      </c>
      <c r="IA51" s="22">
        <v>6.01</v>
      </c>
      <c r="IB51" s="22" t="s">
        <v>141</v>
      </c>
      <c r="IC51" s="22" t="s">
        <v>115</v>
      </c>
      <c r="ID51" s="22">
        <v>1.19</v>
      </c>
      <c r="IE51" s="23" t="s">
        <v>64</v>
      </c>
      <c r="IF51" s="23"/>
      <c r="IG51" s="23"/>
      <c r="IH51" s="23"/>
      <c r="II51" s="23"/>
    </row>
    <row r="52" spans="1:243" s="22" customFormat="1" ht="75" customHeight="1">
      <c r="A52" s="59">
        <v>6.02</v>
      </c>
      <c r="B52" s="60" t="s">
        <v>142</v>
      </c>
      <c r="C52" s="39" t="s">
        <v>116</v>
      </c>
      <c r="D52" s="65"/>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7"/>
      <c r="IA52" s="22">
        <v>6.02</v>
      </c>
      <c r="IB52" s="22" t="s">
        <v>142</v>
      </c>
      <c r="IC52" s="22" t="s">
        <v>116</v>
      </c>
      <c r="IE52" s="23"/>
      <c r="IF52" s="23"/>
      <c r="IG52" s="23"/>
      <c r="IH52" s="23"/>
      <c r="II52" s="23"/>
    </row>
    <row r="53" spans="1:243" s="22" customFormat="1" ht="21" customHeight="1">
      <c r="A53" s="59">
        <v>6.03</v>
      </c>
      <c r="B53" s="60" t="s">
        <v>143</v>
      </c>
      <c r="C53" s="39" t="s">
        <v>117</v>
      </c>
      <c r="D53" s="61">
        <v>1.7</v>
      </c>
      <c r="E53" s="62" t="s">
        <v>64</v>
      </c>
      <c r="F53" s="63">
        <v>1489.21</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2532</v>
      </c>
      <c r="BB53" s="54">
        <f t="shared" si="6"/>
        <v>2532</v>
      </c>
      <c r="BC53" s="50" t="str">
        <f t="shared" si="7"/>
        <v>INR  Two Thousand Five Hundred &amp; Thirty Two  Only</v>
      </c>
      <c r="IA53" s="22">
        <v>6.03</v>
      </c>
      <c r="IB53" s="22" t="s">
        <v>143</v>
      </c>
      <c r="IC53" s="22" t="s">
        <v>117</v>
      </c>
      <c r="ID53" s="22">
        <v>1.7</v>
      </c>
      <c r="IE53" s="23" t="s">
        <v>64</v>
      </c>
      <c r="IF53" s="23"/>
      <c r="IG53" s="23"/>
      <c r="IH53" s="23"/>
      <c r="II53" s="23"/>
    </row>
    <row r="54" spans="1:243" s="22" customFormat="1" ht="85.5">
      <c r="A54" s="59">
        <v>6.04</v>
      </c>
      <c r="B54" s="60" t="s">
        <v>144</v>
      </c>
      <c r="C54" s="39" t="s">
        <v>118</v>
      </c>
      <c r="D54" s="61">
        <v>325</v>
      </c>
      <c r="E54" s="62" t="s">
        <v>66</v>
      </c>
      <c r="F54" s="63">
        <v>4.07</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1323</v>
      </c>
      <c r="BB54" s="54">
        <f t="shared" si="6"/>
        <v>1323</v>
      </c>
      <c r="BC54" s="50" t="str">
        <f t="shared" si="7"/>
        <v>INR  One Thousand Three Hundred &amp; Twenty Three  Only</v>
      </c>
      <c r="IA54" s="22">
        <v>6.04</v>
      </c>
      <c r="IB54" s="22" t="s">
        <v>144</v>
      </c>
      <c r="IC54" s="22" t="s">
        <v>118</v>
      </c>
      <c r="ID54" s="22">
        <v>325</v>
      </c>
      <c r="IE54" s="23" t="s">
        <v>66</v>
      </c>
      <c r="IF54" s="23"/>
      <c r="IG54" s="23"/>
      <c r="IH54" s="23"/>
      <c r="II54" s="23"/>
    </row>
    <row r="55" spans="1:243" s="22" customFormat="1" ht="57" customHeight="1">
      <c r="A55" s="59">
        <v>6.05</v>
      </c>
      <c r="B55" s="60" t="s">
        <v>126</v>
      </c>
      <c r="C55" s="39" t="s">
        <v>119</v>
      </c>
      <c r="D55" s="61">
        <v>42.55</v>
      </c>
      <c r="E55" s="62" t="s">
        <v>52</v>
      </c>
      <c r="F55" s="63">
        <v>39.5</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1681</v>
      </c>
      <c r="BB55" s="54">
        <f t="shared" si="6"/>
        <v>1681</v>
      </c>
      <c r="BC55" s="50" t="str">
        <f t="shared" si="7"/>
        <v>INR  One Thousand Six Hundred &amp; Eighty One  Only</v>
      </c>
      <c r="IA55" s="22">
        <v>6.05</v>
      </c>
      <c r="IB55" s="22" t="s">
        <v>126</v>
      </c>
      <c r="IC55" s="22" t="s">
        <v>119</v>
      </c>
      <c r="ID55" s="22">
        <v>42.55</v>
      </c>
      <c r="IE55" s="23" t="s">
        <v>52</v>
      </c>
      <c r="IF55" s="23"/>
      <c r="IG55" s="23"/>
      <c r="IH55" s="23"/>
      <c r="II55" s="23"/>
    </row>
    <row r="56" spans="1:243" s="22" customFormat="1" ht="128.25">
      <c r="A56" s="59">
        <v>6.06</v>
      </c>
      <c r="B56" s="60" t="s">
        <v>145</v>
      </c>
      <c r="C56" s="39" t="s">
        <v>120</v>
      </c>
      <c r="D56" s="61">
        <v>6</v>
      </c>
      <c r="E56" s="62" t="s">
        <v>64</v>
      </c>
      <c r="F56" s="63">
        <v>192.32</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1154</v>
      </c>
      <c r="BB56" s="54">
        <f t="shared" si="6"/>
        <v>1154</v>
      </c>
      <c r="BC56" s="50" t="str">
        <f t="shared" si="7"/>
        <v>INR  One Thousand One Hundred &amp; Fifty Four  Only</v>
      </c>
      <c r="IA56" s="22">
        <v>6.06</v>
      </c>
      <c r="IB56" s="22" t="s">
        <v>145</v>
      </c>
      <c r="IC56" s="22" t="s">
        <v>120</v>
      </c>
      <c r="ID56" s="22">
        <v>6</v>
      </c>
      <c r="IE56" s="23" t="s">
        <v>64</v>
      </c>
      <c r="IF56" s="23"/>
      <c r="IG56" s="23"/>
      <c r="IH56" s="23"/>
      <c r="II56" s="23"/>
    </row>
    <row r="57" spans="1:55" ht="42.75">
      <c r="A57" s="25" t="s">
        <v>46</v>
      </c>
      <c r="B57" s="26"/>
      <c r="C57" s="27"/>
      <c r="D57" s="43"/>
      <c r="E57" s="43"/>
      <c r="F57" s="43"/>
      <c r="G57" s="43"/>
      <c r="H57" s="55"/>
      <c r="I57" s="55"/>
      <c r="J57" s="55"/>
      <c r="K57" s="55"/>
      <c r="L57" s="56"/>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57">
        <f>SUM(BA13:BA56)</f>
        <v>528409</v>
      </c>
      <c r="BB57" s="58">
        <f>SUM(BB13:BB56)</f>
        <v>528409</v>
      </c>
      <c r="BC57" s="50" t="str">
        <f>SpellNumber(L57,BB57)</f>
        <v>  Five Lakh Twenty Eight Thousand Four Hundred &amp; Nine  Only</v>
      </c>
    </row>
    <row r="58" spans="1:55" ht="37.5" customHeight="1">
      <c r="A58" s="26" t="s">
        <v>47</v>
      </c>
      <c r="B58" s="28"/>
      <c r="C58" s="29"/>
      <c r="D58" s="30"/>
      <c r="E58" s="44" t="s">
        <v>54</v>
      </c>
      <c r="F58" s="45"/>
      <c r="G58" s="31"/>
      <c r="H58" s="32"/>
      <c r="I58" s="32"/>
      <c r="J58" s="32"/>
      <c r="K58" s="33"/>
      <c r="L58" s="34"/>
      <c r="M58" s="35"/>
      <c r="N58" s="36"/>
      <c r="O58" s="22"/>
      <c r="P58" s="22"/>
      <c r="Q58" s="22"/>
      <c r="R58" s="22"/>
      <c r="S58" s="22"/>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7">
        <f>IF(ISBLANK(F58),0,IF(E58="Excess (+)",ROUND(BA57+(BA57*F58),2),IF(E58="Less (-)",ROUND(BA57+(BA57*F58*(-1)),2),IF(E58="At Par",BA57,0))))</f>
        <v>0</v>
      </c>
      <c r="BB58" s="38">
        <f>ROUND(BA58,0)</f>
        <v>0</v>
      </c>
      <c r="BC58" s="21" t="str">
        <f>SpellNumber($E$2,BB58)</f>
        <v>INR Zero Only</v>
      </c>
    </row>
    <row r="59" spans="1:55" ht="18">
      <c r="A59" s="25" t="s">
        <v>48</v>
      </c>
      <c r="B59" s="25"/>
      <c r="C59" s="69" t="str">
        <f>SpellNumber($E$2,BB58)</f>
        <v>INR Zero Only</v>
      </c>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row>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8" ht="15"/>
    <row r="279" ht="15"/>
    <row r="280" ht="15"/>
    <row r="281" ht="15"/>
    <row r="282" ht="15"/>
    <row r="283" ht="15"/>
    <row r="284" ht="15"/>
    <row r="286" ht="15"/>
    <row r="287" ht="15"/>
    <row r="288" ht="15"/>
    <row r="289" ht="15"/>
    <row r="290" ht="15"/>
    <row r="291" ht="15"/>
    <row r="292" ht="15"/>
    <row r="293" ht="15"/>
    <row r="294" ht="15"/>
    <row r="295" ht="15"/>
    <row r="296" ht="15"/>
    <row r="297" ht="15"/>
    <row r="298" ht="15"/>
    <row r="299" ht="15"/>
    <row r="301" ht="15"/>
    <row r="302" ht="15"/>
    <row r="303" ht="15"/>
    <row r="304" ht="15"/>
    <row r="306" ht="15"/>
    <row r="307" ht="15"/>
    <row r="308" ht="15"/>
    <row r="309" ht="15"/>
    <row r="310" ht="15"/>
    <row r="311" ht="15"/>
    <row r="312" ht="15"/>
    <row r="313" ht="15"/>
    <row r="314" ht="15"/>
    <row r="315" ht="15"/>
    <row r="316" ht="15"/>
    <row r="317" ht="15"/>
    <row r="318" ht="15"/>
    <row r="319" ht="15"/>
    <row r="320" ht="15"/>
    <row r="322" ht="15"/>
    <row r="323" ht="15"/>
    <row r="324" ht="15"/>
    <row r="325" ht="15"/>
    <row r="326" ht="15"/>
    <row r="327" ht="15"/>
    <row r="328" ht="15"/>
    <row r="329" ht="15"/>
    <row r="330" ht="15"/>
    <row r="331" ht="15"/>
    <row r="333" ht="15"/>
    <row r="334" ht="15"/>
    <row r="335" ht="15"/>
    <row r="336" ht="15"/>
    <row r="337" ht="15"/>
    <row r="338" ht="15"/>
    <row r="339" ht="15"/>
    <row r="340" ht="15"/>
    <row r="341" ht="15"/>
    <row r="342" ht="15"/>
    <row r="343" ht="15"/>
    <row r="344" ht="15"/>
    <row r="345" ht="15"/>
    <row r="346" ht="15"/>
    <row r="348" ht="15"/>
    <row r="349" ht="15"/>
    <row r="350" ht="15"/>
    <row r="351" ht="15"/>
    <row r="352" ht="15"/>
    <row r="353" ht="15"/>
  </sheetData>
  <sheetProtection password="9E83" sheet="1"/>
  <autoFilter ref="A11:BC59"/>
  <mergeCells count="29">
    <mergeCell ref="A9:BC9"/>
    <mergeCell ref="C59:BC59"/>
    <mergeCell ref="A1:L1"/>
    <mergeCell ref="A4:BC4"/>
    <mergeCell ref="A5:BC5"/>
    <mergeCell ref="A6:BC6"/>
    <mergeCell ref="A7:BC7"/>
    <mergeCell ref="B8:BC8"/>
    <mergeCell ref="D13:BC13"/>
    <mergeCell ref="D15:BC15"/>
    <mergeCell ref="D18:BC18"/>
    <mergeCell ref="D20:BC20"/>
    <mergeCell ref="D21:BC21"/>
    <mergeCell ref="D23:BC23"/>
    <mergeCell ref="D25:BC25"/>
    <mergeCell ref="D26:BC26"/>
    <mergeCell ref="D28:BC28"/>
    <mergeCell ref="D30:BC30"/>
    <mergeCell ref="D31:BC31"/>
    <mergeCell ref="D33:BC33"/>
    <mergeCell ref="D35:BC35"/>
    <mergeCell ref="D37:BC37"/>
    <mergeCell ref="D52:BC52"/>
    <mergeCell ref="D40:BC40"/>
    <mergeCell ref="D43:BC43"/>
    <mergeCell ref="D45:BC45"/>
    <mergeCell ref="D46:BC46"/>
    <mergeCell ref="D48:BC48"/>
    <mergeCell ref="D50:BC50"/>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8">
      <formula1>IF(E58="Select",-1,IF(E58="At Par",0,0))</formula1>
      <formula2>IF(E58="Select",-1,IF(E58="At Par",0,0.99))</formula2>
    </dataValidation>
    <dataValidation type="list" allowBlank="1" showErrorMessage="1" sqref="E5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allowBlank="1" showErrorMessage="1" sqref="D13 K14 D15 K16:K17 D18 K19 D20:D21 K22 D23 K24 D25:D26 K27 D28 K29 D30:D31 K32 D33 K34 D35 K36 D37 K38:K39 D40 K41:K42 D43 K44 D45:D46 K47 D48 K49 D50 K51 K53:K56 D5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7 G19:H19 G22:H22 G24:H24 G27:H27 G29:H29 G32:H32 G34:H34 G36:H36 G38:H39 G41:H42 G44:H44 G47:H47 G49:H49 G51:H51 G53:H56">
      <formula1>0</formula1>
      <formula2>999999999999999</formula2>
    </dataValidation>
    <dataValidation allowBlank="1" showInputMessage="1" showErrorMessage="1" promptTitle="Addition / Deduction" prompt="Please Choose the correct One" sqref="J14 J16:J17 J19 J22 J24 J27 J29 J32 J34 J36 J38:J39 J41:J42 J44 J47 J49 J51 J53:J56">
      <formula1>0</formula1>
      <formula2>0</formula2>
    </dataValidation>
    <dataValidation type="list" showErrorMessage="1" sqref="I14 I16:I17 I19 I22 I24 I27 I29 I32 I34 I36 I38:I39 I41:I42 I44 I47 I49 I51 I53:I5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7 N19:O19 N22:O22 N24:O24 N27:O27 N29:O29 N32:O32 N34:O34 N36:O36 N38:O39 N41:O42 N44:O44 N47:O47 N49:O49 N51:O51 N53:O5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R17 R19 R22 R24 R27 R29 R32 R34 R36 R38:R39 R41:R42 R44 R47 R49 R51 R53:R5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Q17 Q19 Q22 Q24 Q27 Q29 Q32 Q34 Q36 Q38:Q39 Q41:Q42 Q44 Q47 Q49 Q51 Q53:Q5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7 M19 M22 M24 M27 M29 M32 M34 M36 M38:M39 M41:M42 M44 M47 M49 M51 M53:M56">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D17 D19 D22 D24 D27 D29 D32 D34 D36 D38:D39 D41:D42 D44 D47 D49 D51 D53:D5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F17 F19 F22 F24 F27 F29 F32 F34 F36 F38:F39 F41:F42 F44 F47 F49 F51 F53:F56">
      <formula1>0</formula1>
      <formula2>999999999999999</formula2>
    </dataValidation>
    <dataValidation type="list" allowBlank="1" showInputMessage="1" showErrorMessage="1" sqref="L54 L13 L14 L15 L16 L17 L18 L19 L20 L21 L22 L23 L24 L25 L26 L27 L28 L29 L30 L31 L32 L33 L34 L35 L36 L37 L38 L39 L40 L41 L42 L43 L44 L45 L46 L47 L48 L49 L50 L51 L52 L53 L56 L55">
      <formula1>"INR"</formula1>
    </dataValidation>
    <dataValidation allowBlank="1" showInputMessage="1" showErrorMessage="1" promptTitle="Itemcode/Make" prompt="Please enter text" sqref="C13:C56">
      <formula1>0</formula1>
      <formula2>0</formula2>
    </dataValidation>
    <dataValidation type="decimal" allowBlank="1" showInputMessage="1" showErrorMessage="1" errorTitle="Invalid Entry" error="Only Numeric Values are allowed. " sqref="A13:A56">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2022-12-21T06:31:38Z</cp:lastPrinted>
  <dcterms:created xsi:type="dcterms:W3CDTF">2009-01-30T06:42:42Z</dcterms:created>
  <dcterms:modified xsi:type="dcterms:W3CDTF">2022-12-21T06:32:26Z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