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<sst xmlns="http://schemas.openxmlformats.org/spreadsheetml/2006/main" count="855" uniqueCount="208">
  <si>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</si>
  <si>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</si>
  <si>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</si>
  <si>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</si>
  <si>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</si>
  <si>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</si>
  <si>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</si>
  <si>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</si>
  <si>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</si>
  <si>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</si>
  <si>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</si>
  <si>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</si>
  <si>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</si>
  <si>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</si>
  <si>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</si>
  <si>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</si>
  <si>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</si>
  <si>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</si>
  <si>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</si>
  <si>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</si>
  <si>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</si>
  <si>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</si>
  <si>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</si>
  <si>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</si>
  <si>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</si>
  <si>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</si>
  <si>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</si>
  <si>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</si>
  <si>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</si>
  <si>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</si>
  <si>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</si>
  <si>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</si>
  <si>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</si>
  <si>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</si>
  <si>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</si>
  <si>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</si>
  <si>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</si>
  <si>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</si>
  <si>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</si>
  <si>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</si>
  <si>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</si>
  <si>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</si>
  <si>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</si>
  <si>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</si>
  <si>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</si>
  <si>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</si>
  <si>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</si>
  <si>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</si>
  <si>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</si>
  <si>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</si>
  <si>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Nominal concrete 1:3:6 or richer mix (i/c equivalent design mix)</t>
  </si>
  <si>
    <t>kg</t>
  </si>
  <si>
    <t>Cement mortar 1:6 (1 cement : 6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</si>
  <si>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</si>
  <si>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150x10 mm</t>
  </si>
  <si>
    <t>100 mm</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</si>
  <si>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</si>
  <si>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</si>
  <si>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</si>
  <si>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</si>
  <si>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Of area 3 sq. metres and below</t>
  </si>
  <si>
    <t>For thickness of tiles 10 mm to 25 mm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</si>
  <si>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</si>
  <si>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Tender Inviting Authority: Dean of Planning and Infrastructure, IIT Kanpur</t>
  </si>
  <si>
    <t>EARTH WORK</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</si>
  <si>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</si>
  <si>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</si>
  <si>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</si>
  <si>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</si>
  <si>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</si>
  <si>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</si>
  <si>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</si>
  <si>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</si>
  <si>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</si>
  <si>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</si>
  <si>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</si>
  <si>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</si>
  <si>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Brick edging 7cm wide 11.4 cm deep to plinth protection with common burnt clay F.P.S. (non modular) bricks of class designation 7.5 including grouting with cement mortar 1:4 (1 cement : 4 fine sand).</t>
  </si>
  <si>
    <t>CLADDING WORK</t>
  </si>
  <si>
    <t>Providing edge moulding to 18 mm thick marble stone counters, Vanities etc., including machine polishing to edge to give high gloss finish etc. complete as per design approved by Engineer-in-Charge.</t>
  </si>
  <si>
    <t>WOOD AND P. V. C. WORK</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</si>
  <si>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</si>
  <si>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</si>
  <si>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</si>
  <si>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</si>
  <si>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</si>
  <si>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</si>
  <si>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</si>
  <si>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</si>
  <si>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</si>
  <si>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FLOORING</t>
  </si>
  <si>
    <t>FINISHING</t>
  </si>
  <si>
    <t>15 mm cement plaster on rough side of single or half brick wall of mix:</t>
  </si>
  <si>
    <t>Painting with synthetic enamel paint of approved brand and manufacture of required colour to give an even shade :</t>
  </si>
  <si>
    <t>Distempering with 1st quality acrylic distember (Ready mix) having VOC content less than 50 grams/ litre  of approved brand and manufacture to give an even shade :</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</si>
  <si>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</si>
  <si>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</si>
  <si>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</si>
  <si>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</si>
  <si>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</si>
  <si>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</si>
  <si>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tile work in floors and roofs laid in cement mortar including stacking material within 50 metres lead.</t>
  </si>
  <si>
    <t>SANITARY INSTALLATIONS</t>
  </si>
  <si>
    <t>Flexible pipe</t>
  </si>
  <si>
    <t>32 mm dia</t>
  </si>
  <si>
    <t>Providing and fixing soil, waste and vent pipes :</t>
  </si>
  <si>
    <t>100 mm dia</t>
  </si>
  <si>
    <t>Providing and fixing plain bend of required degree.</t>
  </si>
  <si>
    <t>Providing and fixing collar :</t>
  </si>
  <si>
    <t>100 mm inlet and 100 mm outlet</t>
  </si>
  <si>
    <t>Sand cast iron S&amp;S as per IS: 3989</t>
  </si>
  <si>
    <t>WATER SUPPLY</t>
  </si>
  <si>
    <t>15 mm dia nominal bore</t>
  </si>
  <si>
    <t>20 mm dia nominal bore</t>
  </si>
  <si>
    <t>25 mm dia nominal bore</t>
  </si>
  <si>
    <t>Providing and fixing G.I. Pipes complete with G.I. fittings and clamps, i/c making good the walls etc. concealed pipe, including painting with anti corrosive bitumastic paint, cutting chases and making good the wall :</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</si>
  <si>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</si>
  <si>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</si>
  <si>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</si>
  <si>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</si>
  <si>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</si>
  <si>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</si>
  <si>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</si>
  <si>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</si>
  <si>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20 mm diameter pipe</t>
  </si>
  <si>
    <t>Providing and fixing G.I. Union in G.I. pipe including cutting and threading the pipe and making long screws etc. complete (New work)  :</t>
  </si>
  <si>
    <t>Providing and fixing C.P. brass long body bib cock of approved quality conforming to IS standards and weighing not less than 690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</si>
  <si>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</si>
  <si>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</si>
  <si>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</si>
  <si>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</si>
  <si>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</si>
  <si>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</si>
  <si>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</si>
  <si>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</si>
  <si>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</si>
  <si>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</si>
  <si>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</si>
  <si>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</si>
  <si>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</si>
  <si>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</si>
  <si>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</si>
  <si>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</si>
  <si>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</si>
  <si>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</si>
  <si>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</si>
  <si>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Each</t>
  </si>
  <si>
    <t>Sqm</t>
  </si>
  <si>
    <t>Cum</t>
  </si>
  <si>
    <t>Pipes, cables etc. exceeding 80 mm dia. but not exceeding 300 mm dia</t>
  </si>
  <si>
    <t>Surface dressing of the ground including removing vegetation and in- equalities not exceeding 15 cm deep and disposal of rubbish, lead up to 50 m and lift up to 1.5 m.</t>
  </si>
  <si>
    <t>Providing and laying in position specified grade of reinforced cement concrete, excluding the cost of centering, shuttering, finishing and reinforcement - All work up to plinth level :</t>
  </si>
  <si>
    <t>1:2:4 (1 cement : 2 coarse sand (zone-III) derived from natural sources : 4 graded stone aggregate 20 mm nominal size de rived from natural sources)</t>
  </si>
  <si>
    <t>Brick work with common burnt clay modular bricks of class designation 7.5 in foundation and plinth in:</t>
  </si>
  <si>
    <t>Cement Mortar 1:6 (1 cement : 6 coarse sand).</t>
  </si>
  <si>
    <t>Brick work 7 cm thick with common burnt clay F.P.S. (non modular) brick of class designation 7.5 in cement mortar 1:3 (1 cement : 3 coarse sand) in superstructure above plinth level and upto floor five level.</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</si>
  <si>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of edges to give high gloss finish etc. complete at all levels.</t>
  </si>
  <si>
    <t>Granite stone slab of colour black, Cherry/Ruby red</t>
  </si>
  <si>
    <t>Area of slab over 0.50 sqm</t>
  </si>
  <si>
    <t>Marble work</t>
  </si>
  <si>
    <t>Mirror polishing on marble work/Granite work/stone work where ever required to give high gloss finish complete.</t>
  </si>
  <si>
    <t>Providing and fixing copper pins 7.5 cm long 6 mm diameter for securing adjacent stones in stone wall lining in cement mortar 1:2 (1 cement : 2 coarse sand), including making the necessary chases.</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</si>
  <si>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</si>
  <si>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oxidised M.S. sliding door bolts with nuts and screws etc. complete : (copper oxidized as per IS: 1378)</t>
  </si>
  <si>
    <t>300x16 mm</t>
  </si>
  <si>
    <t>Providing and fixing ISI marked oxidised M.S. handles conforming to IS:4992 with necessary screws etc. complete : (copper oxidized as per IS: 1378)</t>
  </si>
  <si>
    <t>Providing and fixing magnetic catcher of approved quality in cupboard / ward robe shutters, including fixing with necessary screws etc. complete.</t>
  </si>
  <si>
    <t>Double strip (horizontal type)</t>
  </si>
  <si>
    <t>Providing &amp; fixing fly proof wire gauze to windows, clerestory windows &amp; doors with M.S. Flat 15x3 mm and nuts &amp; bolts complete.</t>
  </si>
  <si>
    <t>Stainless steel (grade 304) wire gauze of 0.5 mm dia wire and 1.4 mm aperture on both sides</t>
  </si>
  <si>
    <t>Extra for marble stone flooring in treads of steps and risers using single length up to 2.00 metre.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</si>
  <si>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</si>
  <si>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</si>
  <si>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</si>
  <si>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Dismantling stone slab flooring laid in cement mortar including stacking of serviceable material and disposal of unserviceable material within 50 metres lead.</t>
  </si>
  <si>
    <t>Providing and fixing P.V.C. waste pipe for sink or wash basin includingP.V.C. waste fittings complete.</t>
  </si>
  <si>
    <t>Sand cast iron S&amp;S pipe as per IS: 1729</t>
  </si>
  <si>
    <t>Sand cast iron S&amp;S as per IS - 1729</t>
  </si>
  <si>
    <t>Providing lead caulked joints to sand cast iron/centrifugally cast(spun) iron pipes and fittings of diameter :</t>
  </si>
  <si>
    <t>Providing and fixing trap of self cleansing design with screwed downor hinged grating with or without vent arm complete, including cost ofcutting and making good the walls and floors :</t>
  </si>
  <si>
    <t>Sand Cast Iron S&amp;S as per IS: 1729</t>
  </si>
  <si>
    <t>Providing and fixing G.I. pipes complete with G.I. fittings and clamps, i/c cutting and making good the walls etc. Internal work - Exposed on wall</t>
  </si>
  <si>
    <t>Providing and fixing G.I. pipes complete with G.I. fittings including trenching and refilling etc. External work</t>
  </si>
  <si>
    <t>Repainting G.I. pipes and fittings with synthetic enamel white paint with one coat of approved quality :</t>
  </si>
  <si>
    <t>150 mm diameter</t>
  </si>
  <si>
    <t>150 mm diameter S.W. pipe</t>
  </si>
  <si>
    <t>150 x 100 mm size P type</t>
  </si>
  <si>
    <t>Dismantling of old S.W. pipes including breaking of joints and bed concrete stacking of useful materials near the site within 50 m lead and disposal of unserviceable materials into municipal dumps :</t>
  </si>
  <si>
    <t>300 mm diameter</t>
  </si>
  <si>
    <t>Providing and laying non-pressure NP2 class (light duty) R.C.C. pipes with collars jointed with stiff mixture of cement mortar in the proportion of 1:2 (1 cement : 2 fine sand) including testing of joints etc. complete :</t>
  </si>
  <si>
    <t>300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</si>
  <si>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</si>
  <si>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</si>
  <si>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Extra for depth for manholes :</t>
  </si>
  <si>
    <t>Size 90x80 cm</t>
  </si>
  <si>
    <t>For pipes 250 to 300 mm diameter</t>
  </si>
  <si>
    <t>Dismantling of manhole including R.C.C. top slab, C.I. cover with frame, including stacking of useful materials near the site and disposal of unserviceable materials within 50 m lead as per direction of Engineer-in-charge:</t>
  </si>
  <si>
    <t>Rectangular manhole 90x80 cm and 45 cm deep</t>
  </si>
  <si>
    <t>Constructing brick masonry road gully chamber 50x45x60 cm with bricks in cement mortar 1:4 (1 cement : 4 coarse sand) including 500x450 mm pre-cast R.C.C. horizontal grating with frame complete as per standard design :</t>
  </si>
  <si>
    <t>Extra for applying additional anodic coating AC 25 instead of AC 15 to aluminium extruded sections.</t>
  </si>
  <si>
    <t>For shutters of doors, windows &amp; ventilators</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</si>
  <si>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</si>
  <si>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</si>
  <si>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 xml:space="preserve">P/F C.P. grating with or without hole for waste pipe for floor/ nahani trap 100 mm dia. weight not less than 100 grams.
</t>
  </si>
  <si>
    <t xml:space="preserve">P/F C.P Brass flange. ( Heavy type )
</t>
  </si>
  <si>
    <t xml:space="preserve">Cutting rubbing and polishing on old mosaic,kota,marble flooring marble work/Granite work/stone work where ever required and skirting for rubbing and removal of rubbish including of one coat of cement slurry in joints before final rubbing and polishing complete.
</t>
  </si>
  <si>
    <t>Name of Work: Miscellaneous civil works like providing and fixing new drain line, making of BRC enclosure, replacement of damage mess drain, unserviceable MS gate and aluminium windows in Hall of Residences at IIT Kanpur</t>
  </si>
  <si>
    <t>NIT No:  Civil/01/06/2023-2</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</si>
</sst>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4"/>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9"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7" fillId="0" borderId="18" xfId="59" applyNumberFormat="1" applyFont="1" applyFill="1" applyBorder="1" applyAlignment="1">
      <alignment horizontal="left" vertical="top"/>
      <protection/>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19" fillId="0" borderId="18"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9" fillId="0" borderId="15" xfId="0" applyFont="1" applyFill="1" applyBorder="1" applyAlignment="1">
      <alignment horizontal="left" vertical="top"/>
    </xf>
    <xf numFmtId="2" fontId="59" fillId="0" borderId="15" xfId="0" applyNumberFormat="1" applyFont="1" applyFill="1" applyBorder="1" applyAlignment="1">
      <alignment vertical="top"/>
    </xf>
    <xf numFmtId="2" fontId="14" fillId="0" borderId="0" xfId="59" applyNumberFormat="1" applyFont="1" applyFill="1" applyBorder="1" applyAlignment="1">
      <alignment horizontal="right" vertical="top"/>
      <protection/>
    </xf>
    <xf numFmtId="0" fontId="4" fillId="0" borderId="15" xfId="59" applyNumberFormat="1" applyFont="1" applyFill="1" applyBorder="1" applyAlignment="1">
      <alignment vertical="top" wrapText="1"/>
      <protection/>
    </xf>
    <xf numFmtId="2" fontId="59" fillId="0" borderId="15" xfId="0" applyNumberFormat="1" applyFont="1" applyFill="1" applyBorder="1" applyAlignment="1">
      <alignment horizontal="justify" vertical="top" wrapText="1"/>
    </xf>
    <xf numFmtId="2" fontId="59" fillId="0" borderId="15" xfId="0" applyNumberFormat="1" applyFont="1" applyFill="1" applyBorder="1" applyAlignment="1">
      <alignment horizontal="right" vertical="top"/>
    </xf>
    <xf numFmtId="2" fontId="59" fillId="0" borderId="15" xfId="0" applyNumberFormat="1" applyFont="1" applyFill="1" applyBorder="1" applyAlignment="1">
      <alignment horizontal="center" vertical="top" wrapText="1"/>
    </xf>
    <xf numFmtId="0" fontId="4" fillId="0" borderId="0" xfId="56" applyNumberFormat="1" applyFont="1" applyFill="1" applyAlignment="1">
      <alignment vertical="top" wrapText="1"/>
      <protection/>
    </xf>
    <xf numFmtId="0" fontId="5" fillId="0" borderId="0" xfId="56" applyNumberFormat="1" applyFont="1" applyFill="1" applyAlignment="1">
      <alignment vertical="top" wrapText="1"/>
      <protection/>
    </xf>
    <xf numFmtId="0" fontId="4" fillId="0" borderId="15" xfId="56" applyNumberFormat="1" applyFont="1" applyFill="1" applyBorder="1" applyAlignment="1" applyProtection="1">
      <alignment vertical="top"/>
      <protection/>
    </xf>
    <xf numFmtId="2" fontId="4" fillId="0" borderId="22" xfId="56" applyNumberFormat="1" applyFont="1" applyFill="1" applyBorder="1" applyAlignment="1" applyProtection="1">
      <alignment horizontal="right" vertical="top"/>
      <protection locked="0"/>
    </xf>
    <xf numFmtId="2" fontId="4" fillId="0" borderId="16" xfId="56" applyNumberFormat="1" applyFont="1" applyFill="1" applyBorder="1" applyAlignment="1" applyProtection="1">
      <alignment horizontal="right" vertical="top"/>
      <protection locked="0"/>
    </xf>
    <xf numFmtId="2" fontId="4" fillId="33" borderId="16" xfId="56" applyNumberFormat="1" applyFont="1" applyFill="1" applyBorder="1" applyAlignment="1" applyProtection="1">
      <alignment horizontal="right" vertical="top"/>
      <protection locked="0"/>
    </xf>
    <xf numFmtId="2" fontId="4" fillId="34" borderId="16" xfId="56" applyNumberFormat="1" applyFont="1" applyFill="1" applyBorder="1" applyAlignment="1" applyProtection="1">
      <alignment horizontal="right" vertical="top"/>
      <protection locked="0"/>
    </xf>
    <xf numFmtId="2" fontId="4" fillId="34" borderId="16" xfId="56" applyNumberFormat="1" applyFont="1" applyFill="1" applyBorder="1" applyAlignment="1" applyProtection="1">
      <alignment horizontal="right" vertical="top" wrapText="1"/>
      <protection locked="0"/>
    </xf>
    <xf numFmtId="2" fontId="4" fillId="0" borderId="23" xfId="58" applyNumberFormat="1" applyFont="1" applyFill="1" applyBorder="1" applyAlignment="1">
      <alignment horizontal="right" vertical="top"/>
      <protection/>
    </xf>
    <xf numFmtId="0" fontId="23" fillId="0" borderId="21" xfId="59" applyNumberFormat="1" applyFont="1" applyFill="1" applyBorder="1" applyAlignment="1">
      <alignment vertical="top"/>
      <protection/>
    </xf>
    <xf numFmtId="2" fontId="23" fillId="0" borderId="15" xfId="59" applyNumberFormat="1" applyFont="1" applyFill="1" applyBorder="1" applyAlignment="1">
      <alignment vertical="top"/>
      <protection/>
    </xf>
    <xf numFmtId="1" fontId="23" fillId="0" borderId="15" xfId="59" applyNumberFormat="1" applyFont="1" applyFill="1" applyBorder="1" applyAlignment="1">
      <alignment vertical="top"/>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2" xfId="56" applyNumberFormat="1" applyFont="1" applyFill="1" applyBorder="1" applyAlignment="1" applyProtection="1">
      <alignment horizontal="center" vertical="top"/>
      <protection/>
    </xf>
    <xf numFmtId="0" fontId="4" fillId="0" borderId="24" xfId="56" applyNumberFormat="1" applyFont="1" applyFill="1" applyBorder="1" applyAlignment="1" applyProtection="1">
      <alignment horizontal="center" vertical="top"/>
      <protection/>
    </xf>
    <xf numFmtId="0" fontId="4" fillId="0" borderId="25" xfId="56" applyNumberFormat="1" applyFont="1" applyFill="1" applyBorder="1" applyAlignment="1" applyProtection="1">
      <alignment horizontal="center" vertical="top"/>
      <protection/>
    </xf>
    <xf numFmtId="0" fontId="4" fillId="0" borderId="22"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14" fillId="0" borderId="18"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3"/>
  <sheetViews>
    <sheetView showGridLines="0" view="pageBreakPreview" zoomScale="85" zoomScaleNormal="85" zoomScaleSheetLayoutView="85" zoomScalePageLayoutView="0" workbookViewId="0" topLeftCell="A1">
      <selection activeCell="D14" sqref="D14:BC14"/>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6" t="str">
        <f>B2&amp;" BoQ"</f>
        <v>Percentage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7" t="s">
        <v>63</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75" customHeight="1">
      <c r="A5" s="77" t="s">
        <v>206</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75" customHeight="1">
      <c r="A6" s="77" t="s">
        <v>207</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72" customHeight="1">
      <c r="A8" s="11" t="s">
        <v>39</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9" t="s">
        <v>48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49">
        <v>1</v>
      </c>
      <c r="B13" s="53" t="s">
        <v>64</v>
      </c>
      <c r="C13" s="34"/>
      <c r="D13" s="68"/>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70"/>
      <c r="IA13" s="21">
        <v>1</v>
      </c>
      <c r="IB13" s="21" t="s">
        <v>64</v>
      </c>
      <c r="IE13" s="22"/>
      <c r="IF13" s="22"/>
      <c r="IG13" s="22"/>
      <c r="IH13" s="22"/>
      <c r="II13" s="22"/>
    </row>
    <row r="14" spans="1:243" s="21" customFormat="1" ht="51" customHeight="1">
      <c r="A14" s="49">
        <v>1.01</v>
      </c>
      <c r="B14" s="53" t="s">
        <v>66</v>
      </c>
      <c r="C14" s="34"/>
      <c r="D14" s="68"/>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70"/>
      <c r="IA14" s="21">
        <v>1.01</v>
      </c>
      <c r="IB14" s="56" t="s">
        <v>66</v>
      </c>
      <c r="IE14" s="22"/>
      <c r="IF14" s="22"/>
      <c r="IG14" s="22"/>
      <c r="IH14" s="22"/>
      <c r="II14" s="22"/>
    </row>
    <row r="15" spans="1:243" s="21" customFormat="1" ht="42.75">
      <c r="A15" s="49">
        <v>1.02</v>
      </c>
      <c r="B15" s="53" t="s">
        <v>67</v>
      </c>
      <c r="C15" s="34"/>
      <c r="D15" s="58">
        <v>8.81</v>
      </c>
      <c r="E15" s="58" t="s">
        <v>45</v>
      </c>
      <c r="F15" s="50">
        <v>251.51</v>
      </c>
      <c r="G15" s="59"/>
      <c r="H15" s="60"/>
      <c r="I15" s="39" t="s">
        <v>33</v>
      </c>
      <c r="J15" s="40">
        <f>IF(I15="Less(-)",-1,1)</f>
        <v>1</v>
      </c>
      <c r="K15" s="60" t="s">
        <v>34</v>
      </c>
      <c r="L15" s="60" t="s">
        <v>4</v>
      </c>
      <c r="M15" s="61"/>
      <c r="N15" s="62"/>
      <c r="O15" s="62"/>
      <c r="P15" s="63"/>
      <c r="Q15" s="62"/>
      <c r="R15" s="62"/>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39">
        <f>total_amount_ba($B$2,$D$2,D15,F15,J15,K15,M15)</f>
        <v>2215.8</v>
      </c>
      <c r="BB15" s="64">
        <f>BA15+SUM(N15:AZ15)</f>
        <v>2215.8</v>
      </c>
      <c r="BC15" s="48" t="str">
        <f>SpellNumber(L15,BB15)</f>
        <v>INR  Two Thousand Two Hundred &amp; Fifteen  and Paise Eighty Only</v>
      </c>
      <c r="IA15" s="21">
        <v>1.02</v>
      </c>
      <c r="IB15" s="21" t="s">
        <v>67</v>
      </c>
      <c r="ID15" s="21">
        <v>8.81</v>
      </c>
      <c r="IE15" s="22" t="s">
        <v>45</v>
      </c>
      <c r="IF15" s="22"/>
      <c r="IG15" s="22"/>
      <c r="IH15" s="22"/>
      <c r="II15" s="22"/>
    </row>
    <row r="16" spans="1:243" s="21" customFormat="1" ht="80.25" customHeight="1">
      <c r="A16" s="49">
        <v>1.03</v>
      </c>
      <c r="B16" s="53" t="s">
        <v>68</v>
      </c>
      <c r="C16" s="34"/>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A16" s="21">
        <v>1.03</v>
      </c>
      <c r="IB16" s="21" t="s">
        <v>68</v>
      </c>
      <c r="IE16" s="22"/>
      <c r="IF16" s="22"/>
      <c r="IG16" s="22"/>
      <c r="IH16" s="22"/>
      <c r="II16" s="22"/>
    </row>
    <row r="17" spans="1:243" s="21" customFormat="1" ht="38.25" customHeight="1">
      <c r="A17" s="49">
        <v>1.04</v>
      </c>
      <c r="B17" s="53" t="s">
        <v>65</v>
      </c>
      <c r="C17" s="34"/>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1">
        <v>1.04</v>
      </c>
      <c r="IB17" s="21" t="s">
        <v>65</v>
      </c>
      <c r="IE17" s="22"/>
      <c r="IF17" s="22"/>
      <c r="IG17" s="22"/>
      <c r="IH17" s="22"/>
      <c r="II17" s="22"/>
    </row>
    <row r="18" spans="1:243" s="21" customFormat="1" ht="42.75">
      <c r="A18" s="49">
        <v>1.05</v>
      </c>
      <c r="B18" s="53" t="s">
        <v>149</v>
      </c>
      <c r="C18" s="34"/>
      <c r="D18" s="58">
        <v>70</v>
      </c>
      <c r="E18" s="58" t="s">
        <v>43</v>
      </c>
      <c r="F18" s="50">
        <v>365.94</v>
      </c>
      <c r="G18" s="59"/>
      <c r="H18" s="60"/>
      <c r="I18" s="39" t="s">
        <v>33</v>
      </c>
      <c r="J18" s="40">
        <f>IF(I18="Less(-)",-1,1)</f>
        <v>1</v>
      </c>
      <c r="K18" s="60" t="s">
        <v>34</v>
      </c>
      <c r="L18" s="60" t="s">
        <v>4</v>
      </c>
      <c r="M18" s="61"/>
      <c r="N18" s="62"/>
      <c r="O18" s="62"/>
      <c r="P18" s="63"/>
      <c r="Q18" s="62"/>
      <c r="R18" s="62"/>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39">
        <f>total_amount_ba($B$2,$D$2,D18,F18,J18,K18,M18)</f>
        <v>25615.8</v>
      </c>
      <c r="BB18" s="64">
        <f>BA18+SUM(N18:AZ18)</f>
        <v>25615.8</v>
      </c>
      <c r="BC18" s="48" t="str">
        <f>SpellNumber(L18,BB18)</f>
        <v>INR  Twenty Five Thousand Six Hundred &amp; Fifteen  and Paise Eighty Only</v>
      </c>
      <c r="IA18" s="21">
        <v>1.05</v>
      </c>
      <c r="IB18" s="21" t="s">
        <v>149</v>
      </c>
      <c r="ID18" s="21">
        <v>70</v>
      </c>
      <c r="IE18" s="22" t="s">
        <v>43</v>
      </c>
      <c r="IF18" s="22"/>
      <c r="IG18" s="22"/>
      <c r="IH18" s="22"/>
      <c r="II18" s="22"/>
    </row>
    <row r="19" spans="1:243" s="21" customFormat="1" ht="29.25" customHeight="1">
      <c r="A19" s="49">
        <v>1.06</v>
      </c>
      <c r="B19" s="53" t="s">
        <v>150</v>
      </c>
      <c r="C19" s="34"/>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IA19" s="21">
        <v>1.06</v>
      </c>
      <c r="IB19" s="21" t="s">
        <v>150</v>
      </c>
      <c r="IE19" s="22"/>
      <c r="IF19" s="22"/>
      <c r="IG19" s="22"/>
      <c r="IH19" s="22"/>
      <c r="II19" s="22"/>
    </row>
    <row r="20" spans="1:243" s="21" customFormat="1" ht="27" customHeight="1">
      <c r="A20" s="49">
        <v>1.07</v>
      </c>
      <c r="B20" s="53" t="s">
        <v>65</v>
      </c>
      <c r="C20" s="34"/>
      <c r="D20" s="58">
        <v>164</v>
      </c>
      <c r="E20" s="58" t="s">
        <v>42</v>
      </c>
      <c r="F20" s="50">
        <v>24.68</v>
      </c>
      <c r="G20" s="59"/>
      <c r="H20" s="60"/>
      <c r="I20" s="39" t="s">
        <v>33</v>
      </c>
      <c r="J20" s="40">
        <f>IF(I20="Less(-)",-1,1)</f>
        <v>1</v>
      </c>
      <c r="K20" s="60" t="s">
        <v>34</v>
      </c>
      <c r="L20" s="60" t="s">
        <v>4</v>
      </c>
      <c r="M20" s="61"/>
      <c r="N20" s="62"/>
      <c r="O20" s="62"/>
      <c r="P20" s="63"/>
      <c r="Q20" s="62"/>
      <c r="R20" s="62"/>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39">
        <f>total_amount_ba($B$2,$D$2,D20,F20,J20,K20,M20)</f>
        <v>4047.52</v>
      </c>
      <c r="BB20" s="64">
        <f>BA20+SUM(N20:AZ20)</f>
        <v>4047.52</v>
      </c>
      <c r="BC20" s="48" t="str">
        <f>SpellNumber(L20,BB20)</f>
        <v>INR  Four Thousand  &amp;Forty Seven  and Paise Fifty Two Only</v>
      </c>
      <c r="IA20" s="21">
        <v>1.07</v>
      </c>
      <c r="IB20" s="21" t="s">
        <v>65</v>
      </c>
      <c r="ID20" s="21">
        <v>164</v>
      </c>
      <c r="IE20" s="22" t="s">
        <v>42</v>
      </c>
      <c r="IF20" s="22"/>
      <c r="IG20" s="22"/>
      <c r="IH20" s="22"/>
      <c r="II20" s="22"/>
    </row>
    <row r="21" spans="1:243" s="21" customFormat="1" ht="34.5" customHeight="1">
      <c r="A21" s="49">
        <v>1.08</v>
      </c>
      <c r="B21" s="53" t="s">
        <v>69</v>
      </c>
      <c r="C21" s="34"/>
      <c r="D21" s="71"/>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3"/>
      <c r="IA21" s="21">
        <v>1.08</v>
      </c>
      <c r="IB21" s="21" t="s">
        <v>69</v>
      </c>
      <c r="IE21" s="22"/>
      <c r="IF21" s="22"/>
      <c r="IG21" s="22"/>
      <c r="IH21" s="22"/>
      <c r="II21" s="22"/>
    </row>
    <row r="22" spans="1:243" s="21" customFormat="1" ht="78.75">
      <c r="A22" s="49">
        <v>1.09</v>
      </c>
      <c r="B22" s="53" t="s">
        <v>70</v>
      </c>
      <c r="C22" s="34"/>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1">
        <v>1.09</v>
      </c>
      <c r="IB22" s="21" t="s">
        <v>70</v>
      </c>
      <c r="IE22" s="22"/>
      <c r="IF22" s="22"/>
      <c r="IG22" s="22"/>
      <c r="IH22" s="22"/>
      <c r="II22" s="22"/>
    </row>
    <row r="23" spans="1:243" s="21" customFormat="1" ht="78.75">
      <c r="A23" s="49">
        <v>1.1</v>
      </c>
      <c r="B23" s="53" t="s">
        <v>71</v>
      </c>
      <c r="C23" s="34"/>
      <c r="D23" s="54">
        <v>2.71</v>
      </c>
      <c r="E23" s="55" t="s">
        <v>45</v>
      </c>
      <c r="F23" s="50">
        <v>6457.83</v>
      </c>
      <c r="G23" s="59"/>
      <c r="H23" s="60"/>
      <c r="I23" s="39" t="s">
        <v>33</v>
      </c>
      <c r="J23" s="40">
        <f>IF(I23="Less(-)",-1,1)</f>
        <v>1</v>
      </c>
      <c r="K23" s="60" t="s">
        <v>34</v>
      </c>
      <c r="L23" s="60" t="s">
        <v>4</v>
      </c>
      <c r="M23" s="61"/>
      <c r="N23" s="62"/>
      <c r="O23" s="62"/>
      <c r="P23" s="63"/>
      <c r="Q23" s="62"/>
      <c r="R23" s="62"/>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39">
        <f>total_amount_ba($B$2,$D$2,D23,F23,J23,K23,M23)</f>
        <v>17500.72</v>
      </c>
      <c r="BB23" s="64">
        <f>BA23+SUM(N23:AZ23)</f>
        <v>17500.72</v>
      </c>
      <c r="BC23" s="48" t="str">
        <f>SpellNumber(L23,BB23)</f>
        <v>INR  Seventeen Thousand Five Hundred    and Paise Seventy Two Only</v>
      </c>
      <c r="IA23" s="21">
        <v>1.1</v>
      </c>
      <c r="IB23" s="21" t="s">
        <v>71</v>
      </c>
      <c r="ID23" s="21">
        <v>2.71</v>
      </c>
      <c r="IE23" s="22" t="s">
        <v>45</v>
      </c>
      <c r="IF23" s="22"/>
      <c r="IG23" s="22"/>
      <c r="IH23" s="22"/>
      <c r="II23" s="22"/>
    </row>
    <row r="24" spans="1:243" s="21" customFormat="1" ht="126.75" customHeight="1">
      <c r="A24" s="49">
        <v>1.11</v>
      </c>
      <c r="B24" s="53" t="s">
        <v>72</v>
      </c>
      <c r="C24" s="34"/>
      <c r="D24" s="58">
        <v>16.5</v>
      </c>
      <c r="E24" s="58" t="s">
        <v>42</v>
      </c>
      <c r="F24" s="50">
        <v>597.68</v>
      </c>
      <c r="G24" s="59"/>
      <c r="H24" s="60"/>
      <c r="I24" s="39" t="s">
        <v>33</v>
      </c>
      <c r="J24" s="40">
        <f>IF(I24="Less(-)",-1,1)</f>
        <v>1</v>
      </c>
      <c r="K24" s="60" t="s">
        <v>34</v>
      </c>
      <c r="L24" s="60" t="s">
        <v>4</v>
      </c>
      <c r="M24" s="61"/>
      <c r="N24" s="62"/>
      <c r="O24" s="62"/>
      <c r="P24" s="63"/>
      <c r="Q24" s="62"/>
      <c r="R24" s="62"/>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39">
        <f>total_amount_ba($B$2,$D$2,D24,F24,J24,K24,M24)</f>
        <v>9861.72</v>
      </c>
      <c r="BB24" s="64">
        <f>BA24+SUM(N24:AZ24)</f>
        <v>9861.72</v>
      </c>
      <c r="BC24" s="48" t="str">
        <f>SpellNumber(L24,BB24)</f>
        <v>INR  Nine Thousand Eight Hundred &amp; Sixty One  and Paise Seventy Two Only</v>
      </c>
      <c r="IA24" s="21">
        <v>1.11</v>
      </c>
      <c r="IB24" s="21" t="s">
        <v>72</v>
      </c>
      <c r="ID24" s="21">
        <v>16.5</v>
      </c>
      <c r="IE24" s="22" t="s">
        <v>42</v>
      </c>
      <c r="IF24" s="22"/>
      <c r="IG24" s="22"/>
      <c r="IH24" s="22"/>
      <c r="II24" s="22"/>
    </row>
    <row r="25" spans="1:243" s="21" customFormat="1" ht="16.5" customHeight="1">
      <c r="A25" s="49">
        <v>1.12</v>
      </c>
      <c r="B25" s="53" t="s">
        <v>73</v>
      </c>
      <c r="C25" s="34"/>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1">
        <v>1.12</v>
      </c>
      <c r="IB25" s="21" t="s">
        <v>73</v>
      </c>
      <c r="IE25" s="22"/>
      <c r="IF25" s="22"/>
      <c r="IG25" s="22"/>
      <c r="IH25" s="22"/>
      <c r="II25" s="22"/>
    </row>
    <row r="26" spans="1:243" s="21" customFormat="1" ht="18.75" customHeight="1">
      <c r="A26" s="49">
        <v>1.13</v>
      </c>
      <c r="B26" s="53" t="s">
        <v>151</v>
      </c>
      <c r="C26" s="34"/>
      <c r="D26" s="71"/>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3"/>
      <c r="IA26" s="21">
        <v>1.13</v>
      </c>
      <c r="IB26" s="21" t="s">
        <v>151</v>
      </c>
      <c r="IE26" s="22"/>
      <c r="IF26" s="22"/>
      <c r="IG26" s="22"/>
      <c r="IH26" s="22"/>
      <c r="II26" s="22"/>
    </row>
    <row r="27" spans="1:243" s="21" customFormat="1" ht="48" customHeight="1">
      <c r="A27" s="49">
        <v>1.14</v>
      </c>
      <c r="B27" s="53" t="s">
        <v>152</v>
      </c>
      <c r="C27" s="34"/>
      <c r="D27" s="58">
        <v>0.44</v>
      </c>
      <c r="E27" s="58" t="s">
        <v>45</v>
      </c>
      <c r="F27" s="50">
        <v>6966.81</v>
      </c>
      <c r="G27" s="59"/>
      <c r="H27" s="60"/>
      <c r="I27" s="39" t="s">
        <v>33</v>
      </c>
      <c r="J27" s="40">
        <f>IF(I27="Less(-)",-1,1)</f>
        <v>1</v>
      </c>
      <c r="K27" s="60" t="s">
        <v>34</v>
      </c>
      <c r="L27" s="60" t="s">
        <v>4</v>
      </c>
      <c r="M27" s="61"/>
      <c r="N27" s="62"/>
      <c r="O27" s="62"/>
      <c r="P27" s="63"/>
      <c r="Q27" s="62"/>
      <c r="R27" s="62"/>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39">
        <f>total_amount_ba($B$2,$D$2,D27,F27,J27,K27,M27)</f>
        <v>3065.4</v>
      </c>
      <c r="BB27" s="64">
        <f>BA27+SUM(N27:AZ27)</f>
        <v>3065.4</v>
      </c>
      <c r="BC27" s="48" t="str">
        <f>SpellNumber(L27,BB27)</f>
        <v>INR  Three Thousand  &amp;Sixty Five  and Paise Forty Only</v>
      </c>
      <c r="IA27" s="21">
        <v>1.14</v>
      </c>
      <c r="IB27" s="21" t="s">
        <v>152</v>
      </c>
      <c r="ID27" s="21">
        <v>0.44</v>
      </c>
      <c r="IE27" s="22" t="s">
        <v>45</v>
      </c>
      <c r="IF27" s="22"/>
      <c r="IG27" s="22"/>
      <c r="IH27" s="22"/>
      <c r="II27" s="22"/>
    </row>
    <row r="28" spans="1:243" s="21" customFormat="1" ht="26.25" customHeight="1">
      <c r="A28" s="49">
        <v>1.15</v>
      </c>
      <c r="B28" s="53" t="s">
        <v>74</v>
      </c>
      <c r="C28" s="34"/>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IA28" s="21">
        <v>1.15</v>
      </c>
      <c r="IB28" s="21" t="s">
        <v>74</v>
      </c>
      <c r="IE28" s="22"/>
      <c r="IF28" s="22"/>
      <c r="IG28" s="22"/>
      <c r="IH28" s="22"/>
      <c r="II28" s="22"/>
    </row>
    <row r="29" spans="1:243" s="21" customFormat="1" ht="63">
      <c r="A29" s="49">
        <v>1.16</v>
      </c>
      <c r="B29" s="53" t="s">
        <v>75</v>
      </c>
      <c r="C29" s="34"/>
      <c r="D29" s="71"/>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3"/>
      <c r="IA29" s="21">
        <v>1.16</v>
      </c>
      <c r="IB29" s="21" t="s">
        <v>75</v>
      </c>
      <c r="IE29" s="22"/>
      <c r="IF29" s="22"/>
      <c r="IG29" s="22"/>
      <c r="IH29" s="22"/>
      <c r="II29" s="22"/>
    </row>
    <row r="30" spans="1:243" s="21" customFormat="1" ht="42.75">
      <c r="A30" s="49">
        <v>1.17</v>
      </c>
      <c r="B30" s="53" t="s">
        <v>52</v>
      </c>
      <c r="C30" s="34"/>
      <c r="D30" s="54">
        <v>5.2</v>
      </c>
      <c r="E30" s="55" t="s">
        <v>45</v>
      </c>
      <c r="F30" s="50">
        <v>5838.01</v>
      </c>
      <c r="G30" s="59"/>
      <c r="H30" s="60"/>
      <c r="I30" s="39" t="s">
        <v>33</v>
      </c>
      <c r="J30" s="40">
        <f>IF(I30="Less(-)",-1,1)</f>
        <v>1</v>
      </c>
      <c r="K30" s="60" t="s">
        <v>34</v>
      </c>
      <c r="L30" s="60" t="s">
        <v>4</v>
      </c>
      <c r="M30" s="61"/>
      <c r="N30" s="62"/>
      <c r="O30" s="62"/>
      <c r="P30" s="63"/>
      <c r="Q30" s="62"/>
      <c r="R30" s="62"/>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39">
        <f>total_amount_ba($B$2,$D$2,D30,F30,J30,K30,M30)</f>
        <v>30357.65</v>
      </c>
      <c r="BB30" s="64">
        <f>BA30+SUM(N30:AZ30)</f>
        <v>30357.65</v>
      </c>
      <c r="BC30" s="48" t="str">
        <f>SpellNumber(L30,BB30)</f>
        <v>INR  Thirty Thousand Three Hundred &amp; Fifty Seven  and Paise Sixty Five Only</v>
      </c>
      <c r="IA30" s="21">
        <v>1.17</v>
      </c>
      <c r="IB30" s="21" t="s">
        <v>52</v>
      </c>
      <c r="ID30" s="21">
        <v>5.2</v>
      </c>
      <c r="IE30" s="22" t="s">
        <v>45</v>
      </c>
      <c r="IF30" s="22"/>
      <c r="IG30" s="22"/>
      <c r="IH30" s="22"/>
      <c r="II30" s="22"/>
    </row>
    <row r="31" spans="1:243" s="21" customFormat="1" ht="47.25">
      <c r="A31" s="49">
        <v>1.18</v>
      </c>
      <c r="B31" s="53" t="s">
        <v>153</v>
      </c>
      <c r="C31" s="34"/>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21">
        <v>1.18</v>
      </c>
      <c r="IB31" s="21" t="s">
        <v>153</v>
      </c>
      <c r="IE31" s="22"/>
      <c r="IF31" s="22"/>
      <c r="IG31" s="22"/>
      <c r="IH31" s="22"/>
      <c r="II31" s="22"/>
    </row>
    <row r="32" spans="1:243" s="21" customFormat="1" ht="42.75">
      <c r="A32" s="49">
        <v>1.19</v>
      </c>
      <c r="B32" s="53" t="s">
        <v>154</v>
      </c>
      <c r="C32" s="34"/>
      <c r="D32" s="54">
        <v>0.4</v>
      </c>
      <c r="E32" s="55" t="s">
        <v>45</v>
      </c>
      <c r="F32" s="50">
        <v>4866.24</v>
      </c>
      <c r="G32" s="59"/>
      <c r="H32" s="60"/>
      <c r="I32" s="39" t="s">
        <v>33</v>
      </c>
      <c r="J32" s="40">
        <f>IF(I32="Less(-)",-1,1)</f>
        <v>1</v>
      </c>
      <c r="K32" s="60" t="s">
        <v>34</v>
      </c>
      <c r="L32" s="60" t="s">
        <v>4</v>
      </c>
      <c r="M32" s="61"/>
      <c r="N32" s="62"/>
      <c r="O32" s="62"/>
      <c r="P32" s="63"/>
      <c r="Q32" s="62"/>
      <c r="R32" s="62"/>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39">
        <f>total_amount_ba($B$2,$D$2,D32,F32,J32,K32,M32)</f>
        <v>1946.5</v>
      </c>
      <c r="BB32" s="64">
        <f>BA32+SUM(N32:AZ32)</f>
        <v>1946.5</v>
      </c>
      <c r="BC32" s="48" t="str">
        <f>SpellNumber(L32,BB32)</f>
        <v>INR  One Thousand Nine Hundred &amp; Forty Six  and Paise Fifty Only</v>
      </c>
      <c r="IA32" s="21">
        <v>1.19</v>
      </c>
      <c r="IB32" s="21" t="s">
        <v>154</v>
      </c>
      <c r="ID32" s="21">
        <v>0.4</v>
      </c>
      <c r="IE32" s="57" t="s">
        <v>45</v>
      </c>
      <c r="IF32" s="22"/>
      <c r="IG32" s="22"/>
      <c r="IH32" s="22"/>
      <c r="II32" s="22"/>
    </row>
    <row r="33" spans="1:243" s="21" customFormat="1" ht="75.75" customHeight="1">
      <c r="A33" s="49">
        <v>1.2</v>
      </c>
      <c r="B33" s="53" t="s">
        <v>76</v>
      </c>
      <c r="C33" s="34"/>
      <c r="D33" s="71"/>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3"/>
      <c r="IA33" s="21">
        <v>1.2</v>
      </c>
      <c r="IB33" s="21" t="s">
        <v>76</v>
      </c>
      <c r="IE33" s="22"/>
      <c r="IF33" s="22"/>
      <c r="IG33" s="22"/>
      <c r="IH33" s="22"/>
      <c r="II33" s="22"/>
    </row>
    <row r="34" spans="1:243" s="21" customFormat="1" ht="19.5" customHeight="1">
      <c r="A34" s="49">
        <v>1.21</v>
      </c>
      <c r="B34" s="53" t="s">
        <v>52</v>
      </c>
      <c r="C34" s="34"/>
      <c r="D34" s="58">
        <v>1.6</v>
      </c>
      <c r="E34" s="58" t="s">
        <v>45</v>
      </c>
      <c r="F34" s="50">
        <v>7267.3</v>
      </c>
      <c r="G34" s="59"/>
      <c r="H34" s="60"/>
      <c r="I34" s="39" t="s">
        <v>33</v>
      </c>
      <c r="J34" s="40">
        <f>IF(I34="Less(-)",-1,1)</f>
        <v>1</v>
      </c>
      <c r="K34" s="60" t="s">
        <v>34</v>
      </c>
      <c r="L34" s="60" t="s">
        <v>4</v>
      </c>
      <c r="M34" s="61"/>
      <c r="N34" s="62"/>
      <c r="O34" s="62"/>
      <c r="P34" s="63"/>
      <c r="Q34" s="62"/>
      <c r="R34" s="62"/>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39">
        <f>total_amount_ba($B$2,$D$2,D34,F34,J34,K34,M34)</f>
        <v>11627.68</v>
      </c>
      <c r="BB34" s="64">
        <f>BA34+SUM(N34:AZ34)</f>
        <v>11627.68</v>
      </c>
      <c r="BC34" s="48" t="str">
        <f>SpellNumber(L34,BB34)</f>
        <v>INR  Eleven Thousand Six Hundred &amp; Twenty Seven  and Paise Sixty Eight Only</v>
      </c>
      <c r="IA34" s="21">
        <v>1.21</v>
      </c>
      <c r="IB34" s="21" t="s">
        <v>52</v>
      </c>
      <c r="ID34" s="21">
        <v>1.6</v>
      </c>
      <c r="IE34" s="22" t="s">
        <v>45</v>
      </c>
      <c r="IF34" s="22"/>
      <c r="IG34" s="22"/>
      <c r="IH34" s="22"/>
      <c r="II34" s="22"/>
    </row>
    <row r="35" spans="1:243" s="21" customFormat="1" ht="94.5">
      <c r="A35" s="49">
        <v>1.22</v>
      </c>
      <c r="B35" s="53" t="s">
        <v>155</v>
      </c>
      <c r="C35" s="34"/>
      <c r="D35" s="58">
        <v>1.19</v>
      </c>
      <c r="E35" s="58" t="s">
        <v>42</v>
      </c>
      <c r="F35" s="50">
        <v>718.24</v>
      </c>
      <c r="G35" s="59"/>
      <c r="H35" s="60"/>
      <c r="I35" s="39" t="s">
        <v>33</v>
      </c>
      <c r="J35" s="40">
        <f>IF(I35="Less(-)",-1,1)</f>
        <v>1</v>
      </c>
      <c r="K35" s="60" t="s">
        <v>34</v>
      </c>
      <c r="L35" s="60" t="s">
        <v>4</v>
      </c>
      <c r="M35" s="61"/>
      <c r="N35" s="62"/>
      <c r="O35" s="62"/>
      <c r="P35" s="63"/>
      <c r="Q35" s="62"/>
      <c r="R35" s="62"/>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39">
        <f>total_amount_ba($B$2,$D$2,D35,F35,J35,K35,M35)</f>
        <v>854.71</v>
      </c>
      <c r="BB35" s="64">
        <f>BA35+SUM(N35:AZ35)</f>
        <v>854.71</v>
      </c>
      <c r="BC35" s="48" t="str">
        <f>SpellNumber(L35,BB35)</f>
        <v>INR  Eight Hundred &amp; Fifty Four  and Paise Seventy One Only</v>
      </c>
      <c r="IA35" s="21">
        <v>1.22</v>
      </c>
      <c r="IB35" s="21" t="s">
        <v>155</v>
      </c>
      <c r="ID35" s="21">
        <v>1.19</v>
      </c>
      <c r="IE35" s="22" t="s">
        <v>42</v>
      </c>
      <c r="IF35" s="22"/>
      <c r="IG35" s="22"/>
      <c r="IH35" s="22"/>
      <c r="II35" s="22"/>
    </row>
    <row r="36" spans="1:243" s="21" customFormat="1" ht="94.5">
      <c r="A36" s="49">
        <v>1.23</v>
      </c>
      <c r="B36" s="53" t="s">
        <v>77</v>
      </c>
      <c r="C36" s="34"/>
      <c r="D36" s="54">
        <v>13</v>
      </c>
      <c r="E36" s="55" t="s">
        <v>43</v>
      </c>
      <c r="F36" s="50">
        <v>48.93</v>
      </c>
      <c r="G36" s="59"/>
      <c r="H36" s="60"/>
      <c r="I36" s="39" t="s">
        <v>33</v>
      </c>
      <c r="J36" s="40">
        <f>IF(I36="Less(-)",-1,1)</f>
        <v>1</v>
      </c>
      <c r="K36" s="60" t="s">
        <v>34</v>
      </c>
      <c r="L36" s="60" t="s">
        <v>4</v>
      </c>
      <c r="M36" s="61"/>
      <c r="N36" s="62"/>
      <c r="O36" s="62"/>
      <c r="P36" s="63"/>
      <c r="Q36" s="62"/>
      <c r="R36" s="62"/>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39">
        <f>total_amount_ba($B$2,$D$2,D36,F36,J36,K36,M36)</f>
        <v>636.09</v>
      </c>
      <c r="BB36" s="64">
        <f>BA36+SUM(N36:AZ36)</f>
        <v>636.09</v>
      </c>
      <c r="BC36" s="48" t="str">
        <f>SpellNumber(L36,BB36)</f>
        <v>INR  Six Hundred &amp; Thirty Six  and Paise Nine Only</v>
      </c>
      <c r="IA36" s="21">
        <v>1.23</v>
      </c>
      <c r="IB36" s="21" t="s">
        <v>77</v>
      </c>
      <c r="ID36" s="21">
        <v>13</v>
      </c>
      <c r="IE36" s="22" t="s">
        <v>43</v>
      </c>
      <c r="IF36" s="22"/>
      <c r="IG36" s="22"/>
      <c r="IH36" s="22"/>
      <c r="II36" s="22"/>
    </row>
    <row r="37" spans="1:243" s="21" customFormat="1" ht="22.5" customHeight="1">
      <c r="A37" s="49">
        <v>1.24</v>
      </c>
      <c r="B37" s="53" t="s">
        <v>78</v>
      </c>
      <c r="C37" s="34"/>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3"/>
      <c r="IA37" s="21">
        <v>1.24</v>
      </c>
      <c r="IB37" s="21" t="s">
        <v>78</v>
      </c>
      <c r="IE37" s="22"/>
      <c r="IF37" s="22"/>
      <c r="IG37" s="22"/>
      <c r="IH37" s="22"/>
      <c r="II37" s="22"/>
    </row>
    <row r="38" spans="1:243" s="21" customFormat="1" ht="236.25">
      <c r="A38" s="49">
        <v>1.25</v>
      </c>
      <c r="B38" s="53" t="s">
        <v>156</v>
      </c>
      <c r="C38" s="34"/>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3"/>
      <c r="IA38" s="21">
        <v>1.25</v>
      </c>
      <c r="IB38" s="21" t="s">
        <v>156</v>
      </c>
      <c r="IE38" s="22"/>
      <c r="IF38" s="22"/>
      <c r="IG38" s="22"/>
      <c r="IH38" s="22"/>
      <c r="II38" s="22"/>
    </row>
    <row r="39" spans="1:243" s="21" customFormat="1" ht="31.5" customHeight="1">
      <c r="A39" s="49">
        <v>1.26</v>
      </c>
      <c r="B39" s="53" t="s">
        <v>157</v>
      </c>
      <c r="C39" s="34"/>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3"/>
      <c r="IA39" s="21">
        <v>1.26</v>
      </c>
      <c r="IB39" s="21" t="s">
        <v>157</v>
      </c>
      <c r="IE39" s="22"/>
      <c r="IF39" s="22"/>
      <c r="IG39" s="22"/>
      <c r="IH39" s="22"/>
      <c r="II39" s="22"/>
    </row>
    <row r="40" spans="1:243" s="21" customFormat="1" ht="42.75">
      <c r="A40" s="49">
        <v>1.27</v>
      </c>
      <c r="B40" s="53" t="s">
        <v>158</v>
      </c>
      <c r="C40" s="34"/>
      <c r="D40" s="54">
        <v>2.8</v>
      </c>
      <c r="E40" s="55" t="s">
        <v>42</v>
      </c>
      <c r="F40" s="50">
        <v>3880.18</v>
      </c>
      <c r="G40" s="59"/>
      <c r="H40" s="60"/>
      <c r="I40" s="39" t="s">
        <v>33</v>
      </c>
      <c r="J40" s="40">
        <f>IF(I40="Less(-)",-1,1)</f>
        <v>1</v>
      </c>
      <c r="K40" s="60" t="s">
        <v>34</v>
      </c>
      <c r="L40" s="60" t="s">
        <v>4</v>
      </c>
      <c r="M40" s="61"/>
      <c r="N40" s="62"/>
      <c r="O40" s="62"/>
      <c r="P40" s="63"/>
      <c r="Q40" s="62"/>
      <c r="R40" s="62"/>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39">
        <f>total_amount_ba($B$2,$D$2,D40,F40,J40,K40,M40)</f>
        <v>10864.5</v>
      </c>
      <c r="BB40" s="64">
        <f>BA40+SUM(N40:AZ40)</f>
        <v>10864.5</v>
      </c>
      <c r="BC40" s="48" t="str">
        <f>SpellNumber(L40,BB40)</f>
        <v>INR  Ten Thousand Eight Hundred &amp; Sixty Four  and Paise Fifty Only</v>
      </c>
      <c r="IA40" s="21">
        <v>1.27</v>
      </c>
      <c r="IB40" s="21" t="s">
        <v>158</v>
      </c>
      <c r="ID40" s="21">
        <v>2.8</v>
      </c>
      <c r="IE40" s="22" t="s">
        <v>42</v>
      </c>
      <c r="IF40" s="22"/>
      <c r="IG40" s="22"/>
      <c r="IH40" s="22"/>
      <c r="II40" s="22"/>
    </row>
    <row r="41" spans="1:243" s="21" customFormat="1" ht="31.5" customHeight="1">
      <c r="A41" s="49">
        <v>1.28</v>
      </c>
      <c r="B41" s="53" t="s">
        <v>79</v>
      </c>
      <c r="C41" s="34"/>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3"/>
      <c r="IA41" s="21">
        <v>1.28</v>
      </c>
      <c r="IB41" s="21" t="s">
        <v>79</v>
      </c>
      <c r="IE41" s="22"/>
      <c r="IF41" s="22"/>
      <c r="IG41" s="22"/>
      <c r="IH41" s="22"/>
      <c r="II41" s="22"/>
    </row>
    <row r="42" spans="1:243" s="21" customFormat="1" ht="31.5" customHeight="1">
      <c r="A42" s="49">
        <v>1.29</v>
      </c>
      <c r="B42" s="53" t="s">
        <v>159</v>
      </c>
      <c r="C42" s="34"/>
      <c r="D42" s="54">
        <v>25</v>
      </c>
      <c r="E42" s="55" t="s">
        <v>43</v>
      </c>
      <c r="F42" s="50">
        <v>214.73</v>
      </c>
      <c r="G42" s="59"/>
      <c r="H42" s="60"/>
      <c r="I42" s="39" t="s">
        <v>33</v>
      </c>
      <c r="J42" s="40">
        <f>IF(I42="Less(-)",-1,1)</f>
        <v>1</v>
      </c>
      <c r="K42" s="60" t="s">
        <v>34</v>
      </c>
      <c r="L42" s="60" t="s">
        <v>4</v>
      </c>
      <c r="M42" s="61"/>
      <c r="N42" s="62"/>
      <c r="O42" s="62"/>
      <c r="P42" s="63"/>
      <c r="Q42" s="62"/>
      <c r="R42" s="62"/>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39">
        <f>total_amount_ba($B$2,$D$2,D42,F42,J42,K42,M42)</f>
        <v>5368.25</v>
      </c>
      <c r="BB42" s="64">
        <f>BA42+SUM(N42:AZ42)</f>
        <v>5368.25</v>
      </c>
      <c r="BC42" s="48" t="str">
        <f>SpellNumber(L42,BB42)</f>
        <v>INR  Five Thousand Three Hundred &amp; Sixty Eight  and Paise Twenty Five Only</v>
      </c>
      <c r="IA42" s="21">
        <v>1.29</v>
      </c>
      <c r="IB42" s="21" t="s">
        <v>159</v>
      </c>
      <c r="ID42" s="21">
        <v>25</v>
      </c>
      <c r="IE42" s="22" t="s">
        <v>43</v>
      </c>
      <c r="IF42" s="22"/>
      <c r="IG42" s="22"/>
      <c r="IH42" s="22"/>
      <c r="II42" s="22"/>
    </row>
    <row r="43" spans="1:243" s="21" customFormat="1" ht="31.5" customHeight="1">
      <c r="A43" s="49">
        <v>1.3</v>
      </c>
      <c r="B43" s="53" t="s">
        <v>160</v>
      </c>
      <c r="C43" s="34"/>
      <c r="D43" s="54">
        <v>16</v>
      </c>
      <c r="E43" s="55" t="s">
        <v>42</v>
      </c>
      <c r="F43" s="50">
        <v>366.16</v>
      </c>
      <c r="G43" s="59"/>
      <c r="H43" s="60"/>
      <c r="I43" s="39" t="s">
        <v>33</v>
      </c>
      <c r="J43" s="40">
        <f>IF(I43="Less(-)",-1,1)</f>
        <v>1</v>
      </c>
      <c r="K43" s="60" t="s">
        <v>34</v>
      </c>
      <c r="L43" s="60" t="s">
        <v>4</v>
      </c>
      <c r="M43" s="61"/>
      <c r="N43" s="62"/>
      <c r="O43" s="62"/>
      <c r="P43" s="63"/>
      <c r="Q43" s="62"/>
      <c r="R43" s="62"/>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39">
        <f>total_amount_ba($B$2,$D$2,D43,F43,J43,K43,M43)</f>
        <v>5858.56</v>
      </c>
      <c r="BB43" s="64">
        <f>BA43+SUM(N43:AZ43)</f>
        <v>5858.56</v>
      </c>
      <c r="BC43" s="48" t="str">
        <f>SpellNumber(L43,BB43)</f>
        <v>INR  Five Thousand Eight Hundred &amp; Fifty Eight  and Paise Fifty Six Only</v>
      </c>
      <c r="IA43" s="21">
        <v>1.3</v>
      </c>
      <c r="IB43" s="21" t="s">
        <v>160</v>
      </c>
      <c r="ID43" s="21">
        <v>16</v>
      </c>
      <c r="IE43" s="22" t="s">
        <v>42</v>
      </c>
      <c r="IF43" s="22"/>
      <c r="IG43" s="22"/>
      <c r="IH43" s="22"/>
      <c r="II43" s="22"/>
    </row>
    <row r="44" spans="1:243" s="21" customFormat="1" ht="31.5" customHeight="1">
      <c r="A44" s="49">
        <v>1.31</v>
      </c>
      <c r="B44" s="53" t="s">
        <v>161</v>
      </c>
      <c r="C44" s="34"/>
      <c r="D44" s="58">
        <v>30</v>
      </c>
      <c r="E44" s="58" t="s">
        <v>46</v>
      </c>
      <c r="F44" s="50">
        <v>32.97</v>
      </c>
      <c r="G44" s="59"/>
      <c r="H44" s="60"/>
      <c r="I44" s="39" t="s">
        <v>33</v>
      </c>
      <c r="J44" s="40">
        <f>IF(I44="Less(-)",-1,1)</f>
        <v>1</v>
      </c>
      <c r="K44" s="60" t="s">
        <v>34</v>
      </c>
      <c r="L44" s="60" t="s">
        <v>4</v>
      </c>
      <c r="M44" s="61"/>
      <c r="N44" s="62"/>
      <c r="O44" s="62"/>
      <c r="P44" s="63"/>
      <c r="Q44" s="62"/>
      <c r="R44" s="62"/>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39">
        <f>total_amount_ba($B$2,$D$2,D44,F44,J44,K44,M44)</f>
        <v>989.1</v>
      </c>
      <c r="BB44" s="64">
        <f>BA44+SUM(N44:AZ44)</f>
        <v>989.1</v>
      </c>
      <c r="BC44" s="48" t="str">
        <f>SpellNumber(L44,BB44)</f>
        <v>INR  Nine Hundred &amp; Eighty Nine  and Paise Ten Only</v>
      </c>
      <c r="IA44" s="21">
        <v>1.31</v>
      </c>
      <c r="IB44" s="21" t="s">
        <v>161</v>
      </c>
      <c r="ID44" s="21">
        <v>30</v>
      </c>
      <c r="IE44" s="22" t="s">
        <v>46</v>
      </c>
      <c r="IF44" s="22"/>
      <c r="IG44" s="22"/>
      <c r="IH44" s="22"/>
      <c r="II44" s="22"/>
    </row>
    <row r="45" spans="1:243" s="21" customFormat="1" ht="31.5" customHeight="1">
      <c r="A45" s="49">
        <v>1.32</v>
      </c>
      <c r="B45" s="53" t="s">
        <v>53</v>
      </c>
      <c r="C45" s="34"/>
      <c r="D45" s="54">
        <v>51.58</v>
      </c>
      <c r="E45" s="55" t="s">
        <v>42</v>
      </c>
      <c r="F45" s="50">
        <v>932.44</v>
      </c>
      <c r="G45" s="59"/>
      <c r="H45" s="60"/>
      <c r="I45" s="39" t="s">
        <v>33</v>
      </c>
      <c r="J45" s="40">
        <f>IF(I45="Less(-)",-1,1)</f>
        <v>1</v>
      </c>
      <c r="K45" s="60" t="s">
        <v>34</v>
      </c>
      <c r="L45" s="60" t="s">
        <v>4</v>
      </c>
      <c r="M45" s="61"/>
      <c r="N45" s="62"/>
      <c r="O45" s="62"/>
      <c r="P45" s="63"/>
      <c r="Q45" s="62"/>
      <c r="R45" s="62"/>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39">
        <f>total_amount_ba($B$2,$D$2,D45,F45,J45,K45,M45)</f>
        <v>48095.26</v>
      </c>
      <c r="BB45" s="64">
        <f>BA45+SUM(N45:AZ45)</f>
        <v>48095.26</v>
      </c>
      <c r="BC45" s="48" t="str">
        <f>SpellNumber(L45,BB45)</f>
        <v>INR  Forty Eight Thousand  &amp;Ninety Five  and Paise Twenty Six Only</v>
      </c>
      <c r="IA45" s="21">
        <v>1.32</v>
      </c>
      <c r="IB45" s="21" t="s">
        <v>53</v>
      </c>
      <c r="ID45" s="21">
        <v>51.58</v>
      </c>
      <c r="IE45" s="22" t="s">
        <v>42</v>
      </c>
      <c r="IF45" s="22"/>
      <c r="IG45" s="22"/>
      <c r="IH45" s="22"/>
      <c r="II45" s="22"/>
    </row>
    <row r="46" spans="1:243" s="21" customFormat="1" ht="18" customHeight="1">
      <c r="A46" s="49">
        <v>1.33</v>
      </c>
      <c r="B46" s="53" t="s">
        <v>80</v>
      </c>
      <c r="C46" s="34"/>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3"/>
      <c r="IA46" s="21">
        <v>1.33</v>
      </c>
      <c r="IB46" s="21" t="s">
        <v>80</v>
      </c>
      <c r="IE46" s="22"/>
      <c r="IF46" s="22"/>
      <c r="IG46" s="22"/>
      <c r="IH46" s="22"/>
      <c r="II46" s="22"/>
    </row>
    <row r="47" spans="1:243" s="21" customFormat="1" ht="110.25">
      <c r="A47" s="49">
        <v>1.34</v>
      </c>
      <c r="B47" s="53" t="s">
        <v>162</v>
      </c>
      <c r="C47" s="34"/>
      <c r="D47" s="58">
        <v>14.89</v>
      </c>
      <c r="E47" s="58" t="s">
        <v>42</v>
      </c>
      <c r="F47" s="50">
        <v>1301.8</v>
      </c>
      <c r="G47" s="59"/>
      <c r="H47" s="60"/>
      <c r="I47" s="39" t="s">
        <v>33</v>
      </c>
      <c r="J47" s="40">
        <f>IF(I47="Less(-)",-1,1)</f>
        <v>1</v>
      </c>
      <c r="K47" s="60" t="s">
        <v>34</v>
      </c>
      <c r="L47" s="60" t="s">
        <v>4</v>
      </c>
      <c r="M47" s="61"/>
      <c r="N47" s="62"/>
      <c r="O47" s="62"/>
      <c r="P47" s="63"/>
      <c r="Q47" s="62"/>
      <c r="R47" s="62"/>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39">
        <f>total_amount_ba($B$2,$D$2,D47,F47,J47,K47,M47)</f>
        <v>19383.8</v>
      </c>
      <c r="BB47" s="64">
        <f>BA47+SUM(N47:AZ47)</f>
        <v>19383.8</v>
      </c>
      <c r="BC47" s="48" t="str">
        <f>SpellNumber(L47,BB47)</f>
        <v>INR  Nineteen Thousand Three Hundred &amp; Eighty Three  and Paise Eighty Only</v>
      </c>
      <c r="IA47" s="21">
        <v>1.34</v>
      </c>
      <c r="IB47" s="21" t="s">
        <v>162</v>
      </c>
      <c r="ID47" s="21">
        <v>14.89</v>
      </c>
      <c r="IE47" s="22" t="s">
        <v>42</v>
      </c>
      <c r="IF47" s="22"/>
      <c r="IG47" s="22"/>
      <c r="IH47" s="22"/>
      <c r="II47" s="22"/>
    </row>
    <row r="48" spans="1:243" s="21" customFormat="1" ht="63">
      <c r="A48" s="49">
        <v>1.35</v>
      </c>
      <c r="B48" s="53" t="s">
        <v>163</v>
      </c>
      <c r="C48" s="34"/>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3"/>
      <c r="IA48" s="21">
        <v>1.35</v>
      </c>
      <c r="IB48" s="21" t="s">
        <v>163</v>
      </c>
      <c r="IE48" s="22"/>
      <c r="IF48" s="22"/>
      <c r="IG48" s="22"/>
      <c r="IH48" s="22"/>
      <c r="II48" s="22"/>
    </row>
    <row r="49" spans="1:243" s="21" customFormat="1" ht="28.5">
      <c r="A49" s="49">
        <v>1.36</v>
      </c>
      <c r="B49" s="53" t="s">
        <v>164</v>
      </c>
      <c r="C49" s="34"/>
      <c r="D49" s="58">
        <v>5</v>
      </c>
      <c r="E49" s="58" t="s">
        <v>46</v>
      </c>
      <c r="F49" s="50">
        <v>158.31</v>
      </c>
      <c r="G49" s="59"/>
      <c r="H49" s="60"/>
      <c r="I49" s="39" t="s">
        <v>33</v>
      </c>
      <c r="J49" s="40">
        <f>IF(I49="Less(-)",-1,1)</f>
        <v>1</v>
      </c>
      <c r="K49" s="60" t="s">
        <v>34</v>
      </c>
      <c r="L49" s="60" t="s">
        <v>4</v>
      </c>
      <c r="M49" s="61"/>
      <c r="N49" s="62"/>
      <c r="O49" s="62"/>
      <c r="P49" s="63"/>
      <c r="Q49" s="62"/>
      <c r="R49" s="62"/>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39">
        <f>total_amount_ba($B$2,$D$2,D49,F49,J49,K49,M49)</f>
        <v>791.55</v>
      </c>
      <c r="BB49" s="64">
        <f>BA49+SUM(N49:AZ49)</f>
        <v>791.55</v>
      </c>
      <c r="BC49" s="48" t="str">
        <f>SpellNumber(L49,BB49)</f>
        <v>INR  Seven Hundred &amp; Ninety One  and Paise Fifty Five Only</v>
      </c>
      <c r="IA49" s="21">
        <v>1.36</v>
      </c>
      <c r="IB49" s="21" t="s">
        <v>164</v>
      </c>
      <c r="ID49" s="21">
        <v>5</v>
      </c>
      <c r="IE49" s="22" t="s">
        <v>46</v>
      </c>
      <c r="IF49" s="22"/>
      <c r="IG49" s="22"/>
      <c r="IH49" s="22"/>
      <c r="II49" s="22"/>
    </row>
    <row r="50" spans="1:243" s="21" customFormat="1" ht="78.75">
      <c r="A50" s="49">
        <v>1.37</v>
      </c>
      <c r="B50" s="53" t="s">
        <v>165</v>
      </c>
      <c r="C50" s="34"/>
      <c r="D50" s="7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3"/>
      <c r="IA50" s="21">
        <v>1.37</v>
      </c>
      <c r="IB50" s="21" t="s">
        <v>165</v>
      </c>
      <c r="IE50" s="22"/>
      <c r="IF50" s="22"/>
      <c r="IG50" s="22"/>
      <c r="IH50" s="22"/>
      <c r="II50" s="22"/>
    </row>
    <row r="51" spans="1:243" s="21" customFormat="1" ht="51" customHeight="1">
      <c r="A51" s="49">
        <v>1.38</v>
      </c>
      <c r="B51" s="53" t="s">
        <v>81</v>
      </c>
      <c r="C51" s="34"/>
      <c r="D51" s="54">
        <v>6</v>
      </c>
      <c r="E51" s="55" t="s">
        <v>46</v>
      </c>
      <c r="F51" s="50">
        <v>30.86</v>
      </c>
      <c r="G51" s="59"/>
      <c r="H51" s="60"/>
      <c r="I51" s="39" t="s">
        <v>33</v>
      </c>
      <c r="J51" s="40">
        <f>IF(I51="Less(-)",-1,1)</f>
        <v>1</v>
      </c>
      <c r="K51" s="60" t="s">
        <v>34</v>
      </c>
      <c r="L51" s="60" t="s">
        <v>4</v>
      </c>
      <c r="M51" s="61"/>
      <c r="N51" s="62"/>
      <c r="O51" s="62"/>
      <c r="P51" s="63"/>
      <c r="Q51" s="62"/>
      <c r="R51" s="62"/>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39">
        <f>total_amount_ba($B$2,$D$2,D51,F51,J51,K51,M51)</f>
        <v>185.16</v>
      </c>
      <c r="BB51" s="64">
        <f>BA51+SUM(N51:AZ51)</f>
        <v>185.16</v>
      </c>
      <c r="BC51" s="48" t="str">
        <f>SpellNumber(L51,BB51)</f>
        <v>INR  One Hundred &amp; Eighty Five  and Paise Sixteen Only</v>
      </c>
      <c r="IA51" s="21">
        <v>1.38</v>
      </c>
      <c r="IB51" s="21" t="s">
        <v>81</v>
      </c>
      <c r="ID51" s="21">
        <v>6</v>
      </c>
      <c r="IE51" s="22" t="s">
        <v>46</v>
      </c>
      <c r="IF51" s="22"/>
      <c r="IG51" s="22"/>
      <c r="IH51" s="22"/>
      <c r="II51" s="22"/>
    </row>
    <row r="52" spans="1:243" s="21" customFormat="1" ht="94.5">
      <c r="A52" s="49">
        <v>1.39</v>
      </c>
      <c r="B52" s="53" t="s">
        <v>82</v>
      </c>
      <c r="C52" s="34"/>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3"/>
      <c r="IA52" s="21">
        <v>1.39</v>
      </c>
      <c r="IB52" s="21" t="s">
        <v>82</v>
      </c>
      <c r="IE52" s="22"/>
      <c r="IF52" s="22"/>
      <c r="IG52" s="22"/>
      <c r="IH52" s="22"/>
      <c r="II52" s="22"/>
    </row>
    <row r="53" spans="1:243" s="21" customFormat="1" ht="42.75">
      <c r="A53" s="49">
        <v>1.4</v>
      </c>
      <c r="B53" s="53" t="s">
        <v>54</v>
      </c>
      <c r="C53" s="34"/>
      <c r="D53" s="58">
        <v>22</v>
      </c>
      <c r="E53" s="58" t="s">
        <v>46</v>
      </c>
      <c r="F53" s="50">
        <v>66.24</v>
      </c>
      <c r="G53" s="59"/>
      <c r="H53" s="60"/>
      <c r="I53" s="39" t="s">
        <v>33</v>
      </c>
      <c r="J53" s="40">
        <f>IF(I53="Less(-)",-1,1)</f>
        <v>1</v>
      </c>
      <c r="K53" s="60" t="s">
        <v>34</v>
      </c>
      <c r="L53" s="60" t="s">
        <v>4</v>
      </c>
      <c r="M53" s="61"/>
      <c r="N53" s="62"/>
      <c r="O53" s="62"/>
      <c r="P53" s="63"/>
      <c r="Q53" s="62"/>
      <c r="R53" s="62"/>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39">
        <f>total_amount_ba($B$2,$D$2,D53,F53,J53,K53,M53)</f>
        <v>1457.28</v>
      </c>
      <c r="BB53" s="64">
        <f>BA53+SUM(N53:AZ53)</f>
        <v>1457.28</v>
      </c>
      <c r="BC53" s="48" t="str">
        <f>SpellNumber(L53,BB53)</f>
        <v>INR  One Thousand Four Hundred &amp; Fifty Seven  and Paise Twenty Eight Only</v>
      </c>
      <c r="IA53" s="21">
        <v>1.4</v>
      </c>
      <c r="IB53" s="21" t="s">
        <v>54</v>
      </c>
      <c r="ID53" s="21">
        <v>22</v>
      </c>
      <c r="IE53" s="22" t="s">
        <v>46</v>
      </c>
      <c r="IF53" s="22"/>
      <c r="IG53" s="22"/>
      <c r="IH53" s="22"/>
      <c r="II53" s="22"/>
    </row>
    <row r="54" spans="1:243" s="21" customFormat="1" ht="94.5">
      <c r="A54" s="49">
        <v>1.41</v>
      </c>
      <c r="B54" s="53" t="s">
        <v>83</v>
      </c>
      <c r="C54" s="34"/>
      <c r="D54" s="7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3"/>
      <c r="IA54" s="21">
        <v>1.41</v>
      </c>
      <c r="IB54" s="21" t="s">
        <v>83</v>
      </c>
      <c r="IE54" s="22"/>
      <c r="IF54" s="22"/>
      <c r="IG54" s="22"/>
      <c r="IH54" s="22"/>
      <c r="II54" s="22"/>
    </row>
    <row r="55" spans="1:243" s="21" customFormat="1" ht="28.5">
      <c r="A55" s="49">
        <v>1.42</v>
      </c>
      <c r="B55" s="53" t="s">
        <v>55</v>
      </c>
      <c r="C55" s="34"/>
      <c r="D55" s="58">
        <v>11</v>
      </c>
      <c r="E55" s="58" t="s">
        <v>46</v>
      </c>
      <c r="F55" s="50">
        <v>46.69</v>
      </c>
      <c r="G55" s="59"/>
      <c r="H55" s="60"/>
      <c r="I55" s="39" t="s">
        <v>33</v>
      </c>
      <c r="J55" s="40">
        <f>IF(I55="Less(-)",-1,1)</f>
        <v>1</v>
      </c>
      <c r="K55" s="60" t="s">
        <v>34</v>
      </c>
      <c r="L55" s="60" t="s">
        <v>4</v>
      </c>
      <c r="M55" s="61"/>
      <c r="N55" s="62"/>
      <c r="O55" s="62"/>
      <c r="P55" s="63"/>
      <c r="Q55" s="62"/>
      <c r="R55" s="62"/>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39">
        <f>total_amount_ba($B$2,$D$2,D55,F55,J55,K55,M55)</f>
        <v>513.59</v>
      </c>
      <c r="BB55" s="64">
        <f>BA55+SUM(N55:AZ55)</f>
        <v>513.59</v>
      </c>
      <c r="BC55" s="48" t="str">
        <f>SpellNumber(L55,BB55)</f>
        <v>INR  Five Hundred &amp; Thirteen  and Paise Fifty Nine Only</v>
      </c>
      <c r="IA55" s="21">
        <v>1.42</v>
      </c>
      <c r="IB55" s="21" t="s">
        <v>55</v>
      </c>
      <c r="ID55" s="21">
        <v>11</v>
      </c>
      <c r="IE55" s="22" t="s">
        <v>46</v>
      </c>
      <c r="IF55" s="22"/>
      <c r="IG55" s="22"/>
      <c r="IH55" s="22"/>
      <c r="II55" s="22"/>
    </row>
    <row r="56" spans="1:243" s="21" customFormat="1" ht="33" customHeight="1">
      <c r="A56" s="49">
        <v>1.43</v>
      </c>
      <c r="B56" s="53" t="s">
        <v>166</v>
      </c>
      <c r="C56" s="34"/>
      <c r="D56" s="71"/>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3"/>
      <c r="IA56" s="21">
        <v>1.43</v>
      </c>
      <c r="IB56" s="21" t="s">
        <v>166</v>
      </c>
      <c r="IE56" s="22"/>
      <c r="IF56" s="22"/>
      <c r="IG56" s="22"/>
      <c r="IH56" s="22"/>
      <c r="II56" s="22"/>
    </row>
    <row r="57" spans="1:243" s="21" customFormat="1" ht="28.5">
      <c r="A57" s="49">
        <v>1.44</v>
      </c>
      <c r="B57" s="53" t="s">
        <v>167</v>
      </c>
      <c r="C57" s="34"/>
      <c r="D57" s="58">
        <v>22</v>
      </c>
      <c r="E57" s="58" t="s">
        <v>46</v>
      </c>
      <c r="F57" s="50">
        <v>29.94</v>
      </c>
      <c r="G57" s="59"/>
      <c r="H57" s="60"/>
      <c r="I57" s="39" t="s">
        <v>33</v>
      </c>
      <c r="J57" s="40">
        <f>IF(I57="Less(-)",-1,1)</f>
        <v>1</v>
      </c>
      <c r="K57" s="60" t="s">
        <v>34</v>
      </c>
      <c r="L57" s="60" t="s">
        <v>4</v>
      </c>
      <c r="M57" s="61"/>
      <c r="N57" s="62"/>
      <c r="O57" s="62"/>
      <c r="P57" s="63"/>
      <c r="Q57" s="62"/>
      <c r="R57" s="62"/>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39">
        <f>total_amount_ba($B$2,$D$2,D57,F57,J57,K57,M57)</f>
        <v>658.68</v>
      </c>
      <c r="BB57" s="64">
        <f>BA57+SUM(N57:AZ57)</f>
        <v>658.68</v>
      </c>
      <c r="BC57" s="48" t="str">
        <f>SpellNumber(L57,BB57)</f>
        <v>INR  Six Hundred &amp; Fifty Eight  and Paise Sixty Eight Only</v>
      </c>
      <c r="IA57" s="21">
        <v>1.44</v>
      </c>
      <c r="IB57" s="21" t="s">
        <v>167</v>
      </c>
      <c r="ID57" s="21">
        <v>22</v>
      </c>
      <c r="IE57" s="22" t="s">
        <v>46</v>
      </c>
      <c r="IF57" s="22"/>
      <c r="IG57" s="22"/>
      <c r="IH57" s="22"/>
      <c r="II57" s="22"/>
    </row>
    <row r="58" spans="1:243" s="21" customFormat="1" ht="18.75" customHeight="1">
      <c r="A58" s="49">
        <v>1.45</v>
      </c>
      <c r="B58" s="53" t="s">
        <v>84</v>
      </c>
      <c r="C58" s="34"/>
      <c r="D58" s="71"/>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3"/>
      <c r="IA58" s="21">
        <v>1.45</v>
      </c>
      <c r="IB58" s="21" t="s">
        <v>84</v>
      </c>
      <c r="IE58" s="22"/>
      <c r="IF58" s="22"/>
      <c r="IG58" s="22"/>
      <c r="IH58" s="22"/>
      <c r="II58" s="22"/>
    </row>
    <row r="59" spans="1:243" s="21" customFormat="1" ht="94.5">
      <c r="A59" s="49">
        <v>1.46</v>
      </c>
      <c r="B59" s="53" t="s">
        <v>85</v>
      </c>
      <c r="C59" s="34"/>
      <c r="D59" s="54">
        <v>225.57</v>
      </c>
      <c r="E59" s="55" t="s">
        <v>51</v>
      </c>
      <c r="F59" s="50">
        <v>98.16</v>
      </c>
      <c r="G59" s="59"/>
      <c r="H59" s="60"/>
      <c r="I59" s="39" t="s">
        <v>33</v>
      </c>
      <c r="J59" s="40">
        <f>IF(I59="Less(-)",-1,1)</f>
        <v>1</v>
      </c>
      <c r="K59" s="60" t="s">
        <v>34</v>
      </c>
      <c r="L59" s="60" t="s">
        <v>4</v>
      </c>
      <c r="M59" s="61"/>
      <c r="N59" s="62"/>
      <c r="O59" s="62"/>
      <c r="P59" s="63"/>
      <c r="Q59" s="62"/>
      <c r="R59" s="62"/>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39">
        <f>total_amount_ba($B$2,$D$2,D59,F59,J59,K59,M59)</f>
        <v>22141.95</v>
      </c>
      <c r="BB59" s="64">
        <f>BA59+SUM(N59:AZ59)</f>
        <v>22141.95</v>
      </c>
      <c r="BC59" s="48" t="str">
        <f>SpellNumber(L59,BB59)</f>
        <v>INR  Twenty Two Thousand One Hundred &amp; Forty One  and Paise Ninety Five Only</v>
      </c>
      <c r="IA59" s="21">
        <v>1.46</v>
      </c>
      <c r="IB59" s="21" t="s">
        <v>85</v>
      </c>
      <c r="ID59" s="21">
        <v>225.57</v>
      </c>
      <c r="IE59" s="22" t="s">
        <v>51</v>
      </c>
      <c r="IF59" s="22"/>
      <c r="IG59" s="22"/>
      <c r="IH59" s="22"/>
      <c r="II59" s="22"/>
    </row>
    <row r="60" spans="1:243" s="21" customFormat="1" ht="110.25">
      <c r="A60" s="49">
        <v>1.47</v>
      </c>
      <c r="B60" s="53" t="s">
        <v>86</v>
      </c>
      <c r="C60" s="34"/>
      <c r="D60" s="71"/>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3"/>
      <c r="IA60" s="21">
        <v>1.47</v>
      </c>
      <c r="IB60" s="21" t="s">
        <v>86</v>
      </c>
      <c r="IE60" s="22"/>
      <c r="IF60" s="22"/>
      <c r="IG60" s="22"/>
      <c r="IH60" s="22"/>
      <c r="II60" s="22"/>
    </row>
    <row r="61" spans="1:243" s="21" customFormat="1" ht="42.75">
      <c r="A61" s="49">
        <v>1.48</v>
      </c>
      <c r="B61" s="53" t="s">
        <v>87</v>
      </c>
      <c r="C61" s="34"/>
      <c r="D61" s="58">
        <v>10.25</v>
      </c>
      <c r="E61" s="58" t="s">
        <v>42</v>
      </c>
      <c r="F61" s="50">
        <v>4192.15</v>
      </c>
      <c r="G61" s="59"/>
      <c r="H61" s="60"/>
      <c r="I61" s="39" t="s">
        <v>33</v>
      </c>
      <c r="J61" s="40">
        <f>IF(I61="Less(-)",-1,1)</f>
        <v>1</v>
      </c>
      <c r="K61" s="60" t="s">
        <v>34</v>
      </c>
      <c r="L61" s="60" t="s">
        <v>4</v>
      </c>
      <c r="M61" s="61"/>
      <c r="N61" s="62"/>
      <c r="O61" s="62"/>
      <c r="P61" s="63"/>
      <c r="Q61" s="62"/>
      <c r="R61" s="62"/>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39">
        <f>total_amount_ba($B$2,$D$2,D61,F61,J61,K61,M61)</f>
        <v>42969.54</v>
      </c>
      <c r="BB61" s="64">
        <f>BA61+SUM(N61:AZ61)</f>
        <v>42969.54</v>
      </c>
      <c r="BC61" s="48" t="str">
        <f>SpellNumber(L61,BB61)</f>
        <v>INR  Forty Two Thousand Nine Hundred &amp; Sixty Nine  and Paise Fifty Four Only</v>
      </c>
      <c r="IA61" s="21">
        <v>1.48</v>
      </c>
      <c r="IB61" s="21" t="s">
        <v>87</v>
      </c>
      <c r="ID61" s="21">
        <v>10.25</v>
      </c>
      <c r="IE61" s="22" t="s">
        <v>42</v>
      </c>
      <c r="IF61" s="22"/>
      <c r="IG61" s="22"/>
      <c r="IH61" s="22"/>
      <c r="II61" s="22"/>
    </row>
    <row r="62" spans="1:243" s="21" customFormat="1" ht="94.5">
      <c r="A62" s="49">
        <v>1.49</v>
      </c>
      <c r="B62" s="53" t="s">
        <v>88</v>
      </c>
      <c r="C62" s="34"/>
      <c r="D62" s="71"/>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3"/>
      <c r="IA62" s="21">
        <v>1.49</v>
      </c>
      <c r="IB62" s="21" t="s">
        <v>88</v>
      </c>
      <c r="IE62" s="22"/>
      <c r="IF62" s="22"/>
      <c r="IG62" s="22"/>
      <c r="IH62" s="22"/>
      <c r="II62" s="22"/>
    </row>
    <row r="63" spans="1:243" s="21" customFormat="1" ht="47.25">
      <c r="A63" s="49">
        <v>1.5</v>
      </c>
      <c r="B63" s="53" t="s">
        <v>89</v>
      </c>
      <c r="C63" s="34"/>
      <c r="D63" s="54">
        <v>228</v>
      </c>
      <c r="E63" s="55" t="s">
        <v>51</v>
      </c>
      <c r="F63" s="50">
        <v>124.77</v>
      </c>
      <c r="G63" s="59"/>
      <c r="H63" s="60"/>
      <c r="I63" s="39" t="s">
        <v>33</v>
      </c>
      <c r="J63" s="40">
        <f>IF(I63="Less(-)",-1,1)</f>
        <v>1</v>
      </c>
      <c r="K63" s="60" t="s">
        <v>34</v>
      </c>
      <c r="L63" s="60" t="s">
        <v>4</v>
      </c>
      <c r="M63" s="61"/>
      <c r="N63" s="62"/>
      <c r="O63" s="62"/>
      <c r="P63" s="63"/>
      <c r="Q63" s="62"/>
      <c r="R63" s="62"/>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39">
        <f>total_amount_ba($B$2,$D$2,D63,F63,J63,K63,M63)</f>
        <v>28447.56</v>
      </c>
      <c r="BB63" s="64">
        <f>BA63+SUM(N63:AZ63)</f>
        <v>28447.56</v>
      </c>
      <c r="BC63" s="48" t="str">
        <f>SpellNumber(L63,BB63)</f>
        <v>INR  Twenty Eight Thousand Four Hundred &amp; Forty Seven  and Paise Fifty Six Only</v>
      </c>
      <c r="IA63" s="21">
        <v>1.5</v>
      </c>
      <c r="IB63" s="21" t="s">
        <v>89</v>
      </c>
      <c r="ID63" s="21">
        <v>228</v>
      </c>
      <c r="IE63" s="22" t="s">
        <v>51</v>
      </c>
      <c r="IF63" s="22"/>
      <c r="IG63" s="22"/>
      <c r="IH63" s="22"/>
      <c r="II63" s="22"/>
    </row>
    <row r="64" spans="1:243" s="21" customFormat="1" ht="63">
      <c r="A64" s="49">
        <v>1.51</v>
      </c>
      <c r="B64" s="53" t="s">
        <v>168</v>
      </c>
      <c r="C64" s="34"/>
      <c r="D64" s="71"/>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3"/>
      <c r="IA64" s="21">
        <v>1.51</v>
      </c>
      <c r="IB64" s="21" t="s">
        <v>168</v>
      </c>
      <c r="IE64" s="22"/>
      <c r="IF64" s="22"/>
      <c r="IG64" s="22"/>
      <c r="IH64" s="22"/>
      <c r="II64" s="22"/>
    </row>
    <row r="65" spans="1:243" s="21" customFormat="1" ht="47.25">
      <c r="A65" s="49">
        <v>1.52</v>
      </c>
      <c r="B65" s="53" t="s">
        <v>169</v>
      </c>
      <c r="C65" s="34"/>
      <c r="D65" s="54">
        <v>6.36</v>
      </c>
      <c r="E65" s="55" t="s">
        <v>42</v>
      </c>
      <c r="F65" s="50">
        <v>851.86</v>
      </c>
      <c r="G65" s="59"/>
      <c r="H65" s="60"/>
      <c r="I65" s="39" t="s">
        <v>33</v>
      </c>
      <c r="J65" s="40">
        <f>IF(I65="Less(-)",-1,1)</f>
        <v>1</v>
      </c>
      <c r="K65" s="60" t="s">
        <v>34</v>
      </c>
      <c r="L65" s="60" t="s">
        <v>4</v>
      </c>
      <c r="M65" s="61"/>
      <c r="N65" s="62"/>
      <c r="O65" s="62"/>
      <c r="P65" s="63"/>
      <c r="Q65" s="62"/>
      <c r="R65" s="62"/>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39">
        <f>total_amount_ba($B$2,$D$2,D65,F65,J65,K65,M65)</f>
        <v>5417.83</v>
      </c>
      <c r="BB65" s="64">
        <f>BA65+SUM(N65:AZ65)</f>
        <v>5417.83</v>
      </c>
      <c r="BC65" s="48" t="str">
        <f>SpellNumber(L65,BB65)</f>
        <v>INR  Five Thousand Four Hundred &amp; Seventeen  and Paise Eighty Three Only</v>
      </c>
      <c r="IA65" s="21">
        <v>1.52</v>
      </c>
      <c r="IB65" s="21" t="s">
        <v>169</v>
      </c>
      <c r="ID65" s="21">
        <v>6.36</v>
      </c>
      <c r="IE65" s="22" t="s">
        <v>42</v>
      </c>
      <c r="IF65" s="22"/>
      <c r="IG65" s="22"/>
      <c r="IH65" s="22"/>
      <c r="II65" s="22"/>
    </row>
    <row r="66" spans="1:243" s="21" customFormat="1" ht="15.75">
      <c r="A66" s="49">
        <v>1.53</v>
      </c>
      <c r="B66" s="53" t="s">
        <v>90</v>
      </c>
      <c r="C66" s="34"/>
      <c r="D66" s="71"/>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3"/>
      <c r="IA66" s="21">
        <v>1.53</v>
      </c>
      <c r="IB66" s="21" t="s">
        <v>90</v>
      </c>
      <c r="IE66" s="22"/>
      <c r="IF66" s="22"/>
      <c r="IG66" s="22"/>
      <c r="IH66" s="22"/>
      <c r="II66" s="22"/>
    </row>
    <row r="67" spans="1:243" s="21" customFormat="1" ht="47.25">
      <c r="A67" s="49">
        <v>1.54</v>
      </c>
      <c r="B67" s="53" t="s">
        <v>170</v>
      </c>
      <c r="C67" s="34"/>
      <c r="D67" s="54">
        <v>16</v>
      </c>
      <c r="E67" s="55" t="s">
        <v>42</v>
      </c>
      <c r="F67" s="50">
        <v>615.08</v>
      </c>
      <c r="G67" s="59"/>
      <c r="H67" s="60"/>
      <c r="I67" s="39" t="s">
        <v>33</v>
      </c>
      <c r="J67" s="40">
        <f>IF(I67="Less(-)",-1,1)</f>
        <v>1</v>
      </c>
      <c r="K67" s="60" t="s">
        <v>34</v>
      </c>
      <c r="L67" s="60" t="s">
        <v>4</v>
      </c>
      <c r="M67" s="61"/>
      <c r="N67" s="62"/>
      <c r="O67" s="62"/>
      <c r="P67" s="63"/>
      <c r="Q67" s="62"/>
      <c r="R67" s="62"/>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39">
        <f>total_amount_ba($B$2,$D$2,D67,F67,J67,K67,M67)</f>
        <v>9841.28</v>
      </c>
      <c r="BB67" s="64">
        <f>BA67+SUM(N67:AZ67)</f>
        <v>9841.28</v>
      </c>
      <c r="BC67" s="48" t="str">
        <f>SpellNumber(L67,BB67)</f>
        <v>INR  Nine Thousand Eight Hundred &amp; Forty One  and Paise Twenty Eight Only</v>
      </c>
      <c r="IA67" s="21">
        <v>1.54</v>
      </c>
      <c r="IB67" s="21" t="s">
        <v>170</v>
      </c>
      <c r="ID67" s="21">
        <v>16</v>
      </c>
      <c r="IE67" s="22" t="s">
        <v>42</v>
      </c>
      <c r="IF67" s="22"/>
      <c r="IG67" s="22"/>
      <c r="IH67" s="22"/>
      <c r="II67" s="22"/>
    </row>
    <row r="68" spans="1:243" s="21" customFormat="1" ht="126">
      <c r="A68" s="49">
        <v>1.55</v>
      </c>
      <c r="B68" s="53" t="s">
        <v>171</v>
      </c>
      <c r="C68" s="34"/>
      <c r="D68" s="71"/>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3"/>
      <c r="IA68" s="21">
        <v>1.55</v>
      </c>
      <c r="IB68" s="21" t="s">
        <v>171</v>
      </c>
      <c r="IE68" s="22"/>
      <c r="IF68" s="22"/>
      <c r="IG68" s="22"/>
      <c r="IH68" s="22"/>
      <c r="II68" s="22"/>
    </row>
    <row r="69" spans="1:243" s="21" customFormat="1" ht="42.75">
      <c r="A69" s="49">
        <v>1.56</v>
      </c>
      <c r="B69" s="53" t="s">
        <v>172</v>
      </c>
      <c r="C69" s="34"/>
      <c r="D69" s="58">
        <v>53.22</v>
      </c>
      <c r="E69" s="58" t="s">
        <v>42</v>
      </c>
      <c r="F69" s="50">
        <v>1496.36</v>
      </c>
      <c r="G69" s="59"/>
      <c r="H69" s="60"/>
      <c r="I69" s="39" t="s">
        <v>33</v>
      </c>
      <c r="J69" s="40">
        <f>IF(I69="Less(-)",-1,1)</f>
        <v>1</v>
      </c>
      <c r="K69" s="60" t="s">
        <v>34</v>
      </c>
      <c r="L69" s="60" t="s">
        <v>4</v>
      </c>
      <c r="M69" s="61"/>
      <c r="N69" s="62"/>
      <c r="O69" s="62"/>
      <c r="P69" s="63"/>
      <c r="Q69" s="62"/>
      <c r="R69" s="62"/>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39">
        <f>total_amount_ba($B$2,$D$2,D69,F69,J69,K69,M69)</f>
        <v>79636.28</v>
      </c>
      <c r="BB69" s="64">
        <f>BA69+SUM(N69:AZ69)</f>
        <v>79636.28</v>
      </c>
      <c r="BC69" s="48" t="str">
        <f>SpellNumber(L69,BB69)</f>
        <v>INR  Seventy Nine Thousand Six Hundred &amp; Thirty Six  and Paise Twenty Eight Only</v>
      </c>
      <c r="IA69" s="21">
        <v>1.56</v>
      </c>
      <c r="IB69" s="21" t="s">
        <v>172</v>
      </c>
      <c r="ID69" s="21">
        <v>53.22</v>
      </c>
      <c r="IE69" s="22" t="s">
        <v>42</v>
      </c>
      <c r="IF69" s="22"/>
      <c r="IG69" s="22"/>
      <c r="IH69" s="22"/>
      <c r="II69" s="22"/>
    </row>
    <row r="70" spans="1:243" s="21" customFormat="1" ht="126">
      <c r="A70" s="49">
        <v>1.57</v>
      </c>
      <c r="B70" s="53" t="s">
        <v>173</v>
      </c>
      <c r="C70" s="34"/>
      <c r="D70" s="54">
        <v>16</v>
      </c>
      <c r="E70" s="55" t="s">
        <v>42</v>
      </c>
      <c r="F70" s="50">
        <v>1787.42</v>
      </c>
      <c r="G70" s="59"/>
      <c r="H70" s="60"/>
      <c r="I70" s="39" t="s">
        <v>33</v>
      </c>
      <c r="J70" s="40">
        <f>IF(I70="Less(-)",-1,1)</f>
        <v>1</v>
      </c>
      <c r="K70" s="60" t="s">
        <v>34</v>
      </c>
      <c r="L70" s="60" t="s">
        <v>4</v>
      </c>
      <c r="M70" s="61"/>
      <c r="N70" s="62"/>
      <c r="O70" s="62"/>
      <c r="P70" s="63"/>
      <c r="Q70" s="62"/>
      <c r="R70" s="62"/>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39">
        <f>total_amount_ba($B$2,$D$2,D70,F70,J70,K70,M70)</f>
        <v>28598.72</v>
      </c>
      <c r="BB70" s="64">
        <f>BA70+SUM(N70:AZ70)</f>
        <v>28598.72</v>
      </c>
      <c r="BC70" s="48" t="str">
        <f>SpellNumber(L70,BB70)</f>
        <v>INR  Twenty Eight Thousand Five Hundred &amp; Ninety Eight  and Paise Seventy Two Only</v>
      </c>
      <c r="IA70" s="21">
        <v>1.57</v>
      </c>
      <c r="IB70" s="21" t="s">
        <v>173</v>
      </c>
      <c r="ID70" s="21">
        <v>16</v>
      </c>
      <c r="IE70" s="22" t="s">
        <v>42</v>
      </c>
      <c r="IF70" s="22"/>
      <c r="IG70" s="22"/>
      <c r="IH70" s="22"/>
      <c r="II70" s="22"/>
    </row>
    <row r="71" spans="1:243" s="21" customFormat="1" ht="15.75">
      <c r="A71" s="49">
        <v>1.58</v>
      </c>
      <c r="B71" s="53" t="s">
        <v>91</v>
      </c>
      <c r="C71" s="34"/>
      <c r="D71" s="71"/>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3"/>
      <c r="IA71" s="21">
        <v>1.58</v>
      </c>
      <c r="IB71" s="21" t="s">
        <v>91</v>
      </c>
      <c r="IE71" s="22"/>
      <c r="IF71" s="22"/>
      <c r="IG71" s="22"/>
      <c r="IH71" s="22"/>
      <c r="II71" s="22"/>
    </row>
    <row r="72" spans="1:243" s="21" customFormat="1" ht="31.5">
      <c r="A72" s="49">
        <v>1.59</v>
      </c>
      <c r="B72" s="53" t="s">
        <v>92</v>
      </c>
      <c r="C72" s="34"/>
      <c r="D72" s="71"/>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3"/>
      <c r="IA72" s="21">
        <v>1.59</v>
      </c>
      <c r="IB72" s="21" t="s">
        <v>92</v>
      </c>
      <c r="IE72" s="22"/>
      <c r="IF72" s="22"/>
      <c r="IG72" s="22"/>
      <c r="IH72" s="22"/>
      <c r="II72" s="22"/>
    </row>
    <row r="73" spans="1:243" s="21" customFormat="1" ht="42.75">
      <c r="A73" s="49">
        <v>1.6</v>
      </c>
      <c r="B73" s="53" t="s">
        <v>47</v>
      </c>
      <c r="C73" s="34"/>
      <c r="D73" s="54">
        <v>20.98</v>
      </c>
      <c r="E73" s="55" t="s">
        <v>42</v>
      </c>
      <c r="F73" s="50">
        <v>297.33</v>
      </c>
      <c r="G73" s="59"/>
      <c r="H73" s="60"/>
      <c r="I73" s="39" t="s">
        <v>33</v>
      </c>
      <c r="J73" s="40">
        <f>IF(I73="Less(-)",-1,1)</f>
        <v>1</v>
      </c>
      <c r="K73" s="60" t="s">
        <v>34</v>
      </c>
      <c r="L73" s="60" t="s">
        <v>4</v>
      </c>
      <c r="M73" s="61"/>
      <c r="N73" s="62"/>
      <c r="O73" s="62"/>
      <c r="P73" s="63"/>
      <c r="Q73" s="62"/>
      <c r="R73" s="62"/>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39">
        <f>total_amount_ba($B$2,$D$2,D73,F73,J73,K73,M73)</f>
        <v>6237.98</v>
      </c>
      <c r="BB73" s="64">
        <f>BA73+SUM(N73:AZ73)</f>
        <v>6237.98</v>
      </c>
      <c r="BC73" s="48" t="str">
        <f>SpellNumber(L73,BB73)</f>
        <v>INR  Six Thousand Two Hundred &amp; Thirty Seven  and Paise Ninety Eight Only</v>
      </c>
      <c r="IA73" s="21">
        <v>1.6</v>
      </c>
      <c r="IB73" s="21" t="s">
        <v>47</v>
      </c>
      <c r="ID73" s="21">
        <v>20.98</v>
      </c>
      <c r="IE73" s="22" t="s">
        <v>42</v>
      </c>
      <c r="IF73" s="22"/>
      <c r="IG73" s="22"/>
      <c r="IH73" s="22"/>
      <c r="II73" s="22"/>
    </row>
    <row r="74" spans="1:243" s="21" customFormat="1" ht="64.5" customHeight="1">
      <c r="A74" s="49">
        <v>1.61</v>
      </c>
      <c r="B74" s="53" t="s">
        <v>56</v>
      </c>
      <c r="C74" s="34"/>
      <c r="D74" s="58">
        <v>1</v>
      </c>
      <c r="E74" s="58" t="s">
        <v>42</v>
      </c>
      <c r="F74" s="50">
        <v>108.59</v>
      </c>
      <c r="G74" s="59"/>
      <c r="H74" s="60"/>
      <c r="I74" s="39" t="s">
        <v>33</v>
      </c>
      <c r="J74" s="40">
        <f>IF(I74="Less(-)",-1,1)</f>
        <v>1</v>
      </c>
      <c r="K74" s="60" t="s">
        <v>34</v>
      </c>
      <c r="L74" s="60" t="s">
        <v>4</v>
      </c>
      <c r="M74" s="61"/>
      <c r="N74" s="62"/>
      <c r="O74" s="62"/>
      <c r="P74" s="63"/>
      <c r="Q74" s="62"/>
      <c r="R74" s="62"/>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39">
        <f>total_amount_ba($B$2,$D$2,D74,F74,J74,K74,M74)</f>
        <v>108.59</v>
      </c>
      <c r="BB74" s="64">
        <f>BA74+SUM(N74:AZ74)</f>
        <v>108.59</v>
      </c>
      <c r="BC74" s="48" t="str">
        <f>SpellNumber(L74,BB74)</f>
        <v>INR  One Hundred &amp; Eight  and Paise Fifty Nine Only</v>
      </c>
      <c r="IA74" s="21">
        <v>1.61</v>
      </c>
      <c r="IB74" s="21" t="s">
        <v>56</v>
      </c>
      <c r="ID74" s="21">
        <v>1</v>
      </c>
      <c r="IE74" s="22" t="s">
        <v>42</v>
      </c>
      <c r="IF74" s="22"/>
      <c r="IG74" s="22"/>
      <c r="IH74" s="22"/>
      <c r="II74" s="22"/>
    </row>
    <row r="75" spans="1:243" s="21" customFormat="1" ht="78.75">
      <c r="A75" s="49">
        <v>1.62</v>
      </c>
      <c r="B75" s="53" t="s">
        <v>94</v>
      </c>
      <c r="C75" s="34"/>
      <c r="D75" s="71"/>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3"/>
      <c r="IA75" s="21">
        <v>1.62</v>
      </c>
      <c r="IB75" s="21" t="s">
        <v>94</v>
      </c>
      <c r="IE75" s="22"/>
      <c r="IF75" s="22"/>
      <c r="IG75" s="22"/>
      <c r="IH75" s="22"/>
      <c r="II75" s="22"/>
    </row>
    <row r="76" spans="1:243" s="21" customFormat="1" ht="42.75">
      <c r="A76" s="49">
        <v>1.63</v>
      </c>
      <c r="B76" s="53" t="s">
        <v>57</v>
      </c>
      <c r="C76" s="34"/>
      <c r="D76" s="54">
        <v>512</v>
      </c>
      <c r="E76" s="55" t="s">
        <v>42</v>
      </c>
      <c r="F76" s="50">
        <v>49.8</v>
      </c>
      <c r="G76" s="59"/>
      <c r="H76" s="60"/>
      <c r="I76" s="39" t="s">
        <v>33</v>
      </c>
      <c r="J76" s="40">
        <f>IF(I76="Less(-)",-1,1)</f>
        <v>1</v>
      </c>
      <c r="K76" s="60" t="s">
        <v>34</v>
      </c>
      <c r="L76" s="60" t="s">
        <v>4</v>
      </c>
      <c r="M76" s="61"/>
      <c r="N76" s="62"/>
      <c r="O76" s="62"/>
      <c r="P76" s="63"/>
      <c r="Q76" s="62"/>
      <c r="R76" s="62"/>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39">
        <f>total_amount_ba($B$2,$D$2,D76,F76,J76,K76,M76)</f>
        <v>25497.6</v>
      </c>
      <c r="BB76" s="64">
        <f>BA76+SUM(N76:AZ76)</f>
        <v>25497.6</v>
      </c>
      <c r="BC76" s="48" t="str">
        <f>SpellNumber(L76,BB76)</f>
        <v>INR  Twenty Five Thousand Four Hundred &amp; Ninety Seven  and Paise Sixty Only</v>
      </c>
      <c r="IA76" s="21">
        <v>1.63</v>
      </c>
      <c r="IB76" s="21" t="s">
        <v>57</v>
      </c>
      <c r="ID76" s="21">
        <v>512</v>
      </c>
      <c r="IE76" s="22" t="s">
        <v>42</v>
      </c>
      <c r="IF76" s="22"/>
      <c r="IG76" s="22"/>
      <c r="IH76" s="22"/>
      <c r="II76" s="22"/>
    </row>
    <row r="77" spans="1:243" s="21" customFormat="1" ht="94.5">
      <c r="A77" s="49">
        <v>1.64</v>
      </c>
      <c r="B77" s="53" t="s">
        <v>58</v>
      </c>
      <c r="C77" s="34"/>
      <c r="D77" s="58">
        <v>22</v>
      </c>
      <c r="E77" s="58" t="s">
        <v>42</v>
      </c>
      <c r="F77" s="50">
        <v>18.28</v>
      </c>
      <c r="G77" s="59"/>
      <c r="H77" s="60"/>
      <c r="I77" s="39" t="s">
        <v>33</v>
      </c>
      <c r="J77" s="40">
        <f>IF(I77="Less(-)",-1,1)</f>
        <v>1</v>
      </c>
      <c r="K77" s="60" t="s">
        <v>34</v>
      </c>
      <c r="L77" s="60" t="s">
        <v>4</v>
      </c>
      <c r="M77" s="61"/>
      <c r="N77" s="62"/>
      <c r="O77" s="62"/>
      <c r="P77" s="63"/>
      <c r="Q77" s="62"/>
      <c r="R77" s="62"/>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39">
        <f>total_amount_ba($B$2,$D$2,D77,F77,J77,K77,M77)</f>
        <v>402.16</v>
      </c>
      <c r="BB77" s="64">
        <f>BA77+SUM(N77:AZ77)</f>
        <v>402.16</v>
      </c>
      <c r="BC77" s="48" t="str">
        <f>SpellNumber(L77,BB77)</f>
        <v>INR  Four Hundred &amp; Two  and Paise Sixteen Only</v>
      </c>
      <c r="IA77" s="21">
        <v>1.64</v>
      </c>
      <c r="IB77" s="21" t="s">
        <v>58</v>
      </c>
      <c r="ID77" s="21">
        <v>22</v>
      </c>
      <c r="IE77" s="22" t="s">
        <v>42</v>
      </c>
      <c r="IF77" s="22"/>
      <c r="IG77" s="22"/>
      <c r="IH77" s="22"/>
      <c r="II77" s="22"/>
    </row>
    <row r="78" spans="1:243" s="21" customFormat="1" ht="63">
      <c r="A78" s="49">
        <v>1.65</v>
      </c>
      <c r="B78" s="53" t="s">
        <v>93</v>
      </c>
      <c r="C78" s="34"/>
      <c r="D78" s="71"/>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3"/>
      <c r="IA78" s="21">
        <v>1.65</v>
      </c>
      <c r="IB78" s="21" t="s">
        <v>93</v>
      </c>
      <c r="IE78" s="22"/>
      <c r="IF78" s="22"/>
      <c r="IG78" s="22"/>
      <c r="IH78" s="22"/>
      <c r="II78" s="22"/>
    </row>
    <row r="79" spans="1:243" s="21" customFormat="1" ht="42.75">
      <c r="A79" s="49">
        <v>1.66</v>
      </c>
      <c r="B79" s="53" t="s">
        <v>59</v>
      </c>
      <c r="C79" s="34"/>
      <c r="D79" s="58">
        <v>166.92</v>
      </c>
      <c r="E79" s="58" t="s">
        <v>42</v>
      </c>
      <c r="F79" s="50">
        <v>75.89</v>
      </c>
      <c r="G79" s="59"/>
      <c r="H79" s="60"/>
      <c r="I79" s="39" t="s">
        <v>33</v>
      </c>
      <c r="J79" s="40">
        <f>IF(I79="Less(-)",-1,1)</f>
        <v>1</v>
      </c>
      <c r="K79" s="60" t="s">
        <v>34</v>
      </c>
      <c r="L79" s="60" t="s">
        <v>4</v>
      </c>
      <c r="M79" s="61"/>
      <c r="N79" s="62"/>
      <c r="O79" s="62"/>
      <c r="P79" s="63"/>
      <c r="Q79" s="62"/>
      <c r="R79" s="62"/>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39">
        <f>total_amount_ba($B$2,$D$2,D79,F79,J79,K79,M79)</f>
        <v>12667.56</v>
      </c>
      <c r="BB79" s="64">
        <f>BA79+SUM(N79:AZ79)</f>
        <v>12667.56</v>
      </c>
      <c r="BC79" s="48" t="str">
        <f>SpellNumber(L79,BB79)</f>
        <v>INR  Twelve Thousand Six Hundred &amp; Sixty Seven  and Paise Fifty Six Only</v>
      </c>
      <c r="IA79" s="21">
        <v>1.66</v>
      </c>
      <c r="IB79" s="21" t="s">
        <v>59</v>
      </c>
      <c r="ID79" s="21">
        <v>166.92</v>
      </c>
      <c r="IE79" s="22" t="s">
        <v>42</v>
      </c>
      <c r="IF79" s="22"/>
      <c r="IG79" s="22"/>
      <c r="IH79" s="22"/>
      <c r="II79" s="22"/>
    </row>
    <row r="80" spans="1:243" s="21" customFormat="1" ht="15.75">
      <c r="A80" s="49">
        <v>1.67</v>
      </c>
      <c r="B80" s="53" t="s">
        <v>95</v>
      </c>
      <c r="C80" s="34"/>
      <c r="D80" s="71"/>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3"/>
      <c r="IA80" s="21">
        <v>1.67</v>
      </c>
      <c r="IB80" s="21" t="s">
        <v>95</v>
      </c>
      <c r="IE80" s="22"/>
      <c r="IF80" s="22"/>
      <c r="IG80" s="22"/>
      <c r="IH80" s="22"/>
      <c r="II80" s="22"/>
    </row>
    <row r="81" spans="1:243" s="21" customFormat="1" ht="78.75">
      <c r="A81" s="49">
        <v>1.68</v>
      </c>
      <c r="B81" s="53" t="s">
        <v>96</v>
      </c>
      <c r="C81" s="34"/>
      <c r="D81" s="71"/>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3"/>
      <c r="IA81" s="21">
        <v>1.68</v>
      </c>
      <c r="IB81" s="21" t="s">
        <v>96</v>
      </c>
      <c r="IE81" s="22"/>
      <c r="IF81" s="22"/>
      <c r="IG81" s="22"/>
      <c r="IH81" s="22"/>
      <c r="II81" s="22"/>
    </row>
    <row r="82" spans="1:243" s="21" customFormat="1" ht="42.75">
      <c r="A82" s="49">
        <v>1.69</v>
      </c>
      <c r="B82" s="53" t="s">
        <v>50</v>
      </c>
      <c r="C82" s="34"/>
      <c r="D82" s="58">
        <v>1.75</v>
      </c>
      <c r="E82" s="58" t="s">
        <v>45</v>
      </c>
      <c r="F82" s="50">
        <v>1759.84</v>
      </c>
      <c r="G82" s="59"/>
      <c r="H82" s="60"/>
      <c r="I82" s="39" t="s">
        <v>33</v>
      </c>
      <c r="J82" s="40">
        <f>IF(I82="Less(-)",-1,1)</f>
        <v>1</v>
      </c>
      <c r="K82" s="60" t="s">
        <v>34</v>
      </c>
      <c r="L82" s="60" t="s">
        <v>4</v>
      </c>
      <c r="M82" s="61"/>
      <c r="N82" s="62"/>
      <c r="O82" s="62"/>
      <c r="P82" s="63"/>
      <c r="Q82" s="62"/>
      <c r="R82" s="62"/>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39">
        <f>total_amount_ba($B$2,$D$2,D82,F82,J82,K82,M82)</f>
        <v>3079.72</v>
      </c>
      <c r="BB82" s="64">
        <f>BA82+SUM(N82:AZ82)</f>
        <v>3079.72</v>
      </c>
      <c r="BC82" s="48" t="str">
        <f>SpellNumber(L82,BB82)</f>
        <v>INR  Three Thousand  &amp;Seventy Nine  and Paise Seventy Two Only</v>
      </c>
      <c r="IA82" s="21">
        <v>1.69</v>
      </c>
      <c r="IB82" s="21" t="s">
        <v>50</v>
      </c>
      <c r="ID82" s="21">
        <v>1.75</v>
      </c>
      <c r="IE82" s="22" t="s">
        <v>45</v>
      </c>
      <c r="IF82" s="22"/>
      <c r="IG82" s="22"/>
      <c r="IH82" s="22"/>
      <c r="II82" s="22"/>
    </row>
    <row r="83" spans="1:243" s="21" customFormat="1" ht="42.75">
      <c r="A83" s="49">
        <v>1.7</v>
      </c>
      <c r="B83" s="53" t="s">
        <v>97</v>
      </c>
      <c r="C83" s="34"/>
      <c r="D83" s="54">
        <v>2.03</v>
      </c>
      <c r="E83" s="55" t="s">
        <v>45</v>
      </c>
      <c r="F83" s="50">
        <v>1086.89</v>
      </c>
      <c r="G83" s="59"/>
      <c r="H83" s="60"/>
      <c r="I83" s="39" t="s">
        <v>33</v>
      </c>
      <c r="J83" s="40">
        <f>IF(I83="Less(-)",-1,1)</f>
        <v>1</v>
      </c>
      <c r="K83" s="60" t="s">
        <v>34</v>
      </c>
      <c r="L83" s="60" t="s">
        <v>4</v>
      </c>
      <c r="M83" s="61"/>
      <c r="N83" s="62"/>
      <c r="O83" s="62"/>
      <c r="P83" s="63"/>
      <c r="Q83" s="62"/>
      <c r="R83" s="62"/>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39">
        <f>total_amount_ba($B$2,$D$2,D83,F83,J83,K83,M83)</f>
        <v>2206.39</v>
      </c>
      <c r="BB83" s="64">
        <f>BA83+SUM(N83:AZ83)</f>
        <v>2206.39</v>
      </c>
      <c r="BC83" s="48" t="str">
        <f>SpellNumber(L83,BB83)</f>
        <v>INR  Two Thousand Two Hundred &amp; Six  and Paise Thirty Nine Only</v>
      </c>
      <c r="IA83" s="21">
        <v>1.7</v>
      </c>
      <c r="IB83" s="21" t="s">
        <v>97</v>
      </c>
      <c r="ID83" s="21">
        <v>2.03</v>
      </c>
      <c r="IE83" s="22" t="s">
        <v>45</v>
      </c>
      <c r="IF83" s="22"/>
      <c r="IG83" s="22"/>
      <c r="IH83" s="22"/>
      <c r="II83" s="22"/>
    </row>
    <row r="84" spans="1:243" s="21" customFormat="1" ht="94.5">
      <c r="A84" s="49">
        <v>1.71</v>
      </c>
      <c r="B84" s="53" t="s">
        <v>98</v>
      </c>
      <c r="C84" s="34"/>
      <c r="D84" s="58">
        <v>1.75</v>
      </c>
      <c r="E84" s="58" t="s">
        <v>45</v>
      </c>
      <c r="F84" s="50">
        <v>2567.38</v>
      </c>
      <c r="G84" s="59"/>
      <c r="H84" s="60"/>
      <c r="I84" s="39" t="s">
        <v>33</v>
      </c>
      <c r="J84" s="40">
        <f>IF(I84="Less(-)",-1,1)</f>
        <v>1</v>
      </c>
      <c r="K84" s="60" t="s">
        <v>34</v>
      </c>
      <c r="L84" s="60" t="s">
        <v>4</v>
      </c>
      <c r="M84" s="61"/>
      <c r="N84" s="62"/>
      <c r="O84" s="62"/>
      <c r="P84" s="63"/>
      <c r="Q84" s="62"/>
      <c r="R84" s="62"/>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39">
        <f>total_amount_ba($B$2,$D$2,D84,F84,J84,K84,M84)</f>
        <v>4492.92</v>
      </c>
      <c r="BB84" s="64">
        <f>BA84+SUM(N84:AZ84)</f>
        <v>4492.92</v>
      </c>
      <c r="BC84" s="48" t="str">
        <f>SpellNumber(L84,BB84)</f>
        <v>INR  Four Thousand Four Hundred &amp; Ninety Two  and Paise Ninety Two Only</v>
      </c>
      <c r="IA84" s="21">
        <v>1.71</v>
      </c>
      <c r="IB84" s="21" t="s">
        <v>98</v>
      </c>
      <c r="ID84" s="21">
        <v>1.75</v>
      </c>
      <c r="IE84" s="22" t="s">
        <v>45</v>
      </c>
      <c r="IF84" s="22"/>
      <c r="IG84" s="22"/>
      <c r="IH84" s="22"/>
      <c r="II84" s="22"/>
    </row>
    <row r="85" spans="1:243" s="21" customFormat="1" ht="78.75">
      <c r="A85" s="49">
        <v>1.72</v>
      </c>
      <c r="B85" s="53" t="s">
        <v>99</v>
      </c>
      <c r="C85" s="34"/>
      <c r="D85" s="71"/>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3"/>
      <c r="IA85" s="21">
        <v>1.72</v>
      </c>
      <c r="IB85" s="21" t="s">
        <v>99</v>
      </c>
      <c r="IE85" s="22"/>
      <c r="IF85" s="22"/>
      <c r="IG85" s="22"/>
      <c r="IH85" s="22"/>
      <c r="II85" s="22"/>
    </row>
    <row r="86" spans="1:243" s="21" customFormat="1" ht="28.5">
      <c r="A86" s="49">
        <v>1.73</v>
      </c>
      <c r="B86" s="53" t="s">
        <v>60</v>
      </c>
      <c r="C86" s="34"/>
      <c r="D86" s="58">
        <v>2</v>
      </c>
      <c r="E86" s="58" t="s">
        <v>46</v>
      </c>
      <c r="F86" s="50">
        <v>265.41</v>
      </c>
      <c r="G86" s="59"/>
      <c r="H86" s="60"/>
      <c r="I86" s="39" t="s">
        <v>33</v>
      </c>
      <c r="J86" s="40">
        <f>IF(I86="Less(-)",-1,1)</f>
        <v>1</v>
      </c>
      <c r="K86" s="60" t="s">
        <v>34</v>
      </c>
      <c r="L86" s="60" t="s">
        <v>4</v>
      </c>
      <c r="M86" s="61"/>
      <c r="N86" s="62"/>
      <c r="O86" s="62"/>
      <c r="P86" s="63"/>
      <c r="Q86" s="62"/>
      <c r="R86" s="62"/>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39">
        <f>total_amount_ba($B$2,$D$2,D86,F86,J86,K86,M86)</f>
        <v>530.82</v>
      </c>
      <c r="BB86" s="64">
        <f>BA86+SUM(N86:AZ86)</f>
        <v>530.82</v>
      </c>
      <c r="BC86" s="48" t="str">
        <f>SpellNumber(L86,BB86)</f>
        <v>INR  Five Hundred &amp; Thirty  and Paise Eighty Two Only</v>
      </c>
      <c r="IA86" s="21">
        <v>1.73</v>
      </c>
      <c r="IB86" s="21" t="s">
        <v>60</v>
      </c>
      <c r="ID86" s="21">
        <v>2</v>
      </c>
      <c r="IE86" s="22" t="s">
        <v>46</v>
      </c>
      <c r="IF86" s="22"/>
      <c r="IG86" s="22"/>
      <c r="IH86" s="22"/>
      <c r="II86" s="22"/>
    </row>
    <row r="87" spans="1:243" s="21" customFormat="1" ht="63">
      <c r="A87" s="49">
        <v>1.74</v>
      </c>
      <c r="B87" s="53" t="s">
        <v>100</v>
      </c>
      <c r="C87" s="34"/>
      <c r="D87" s="71"/>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3"/>
      <c r="IA87" s="21">
        <v>1.74</v>
      </c>
      <c r="IB87" s="21" t="s">
        <v>100</v>
      </c>
      <c r="IE87" s="22"/>
      <c r="IF87" s="22"/>
      <c r="IG87" s="22"/>
      <c r="IH87" s="22"/>
      <c r="II87" s="22"/>
    </row>
    <row r="88" spans="1:243" s="21" customFormat="1" ht="42.75">
      <c r="A88" s="49">
        <v>1.75</v>
      </c>
      <c r="B88" s="53" t="s">
        <v>60</v>
      </c>
      <c r="C88" s="34"/>
      <c r="D88" s="54">
        <v>11</v>
      </c>
      <c r="E88" s="55" t="s">
        <v>46</v>
      </c>
      <c r="F88" s="50">
        <v>103.73</v>
      </c>
      <c r="G88" s="59"/>
      <c r="H88" s="60"/>
      <c r="I88" s="39" t="s">
        <v>33</v>
      </c>
      <c r="J88" s="40">
        <f>IF(I88="Less(-)",-1,1)</f>
        <v>1</v>
      </c>
      <c r="K88" s="60" t="s">
        <v>34</v>
      </c>
      <c r="L88" s="60" t="s">
        <v>4</v>
      </c>
      <c r="M88" s="61"/>
      <c r="N88" s="62"/>
      <c r="O88" s="62"/>
      <c r="P88" s="63"/>
      <c r="Q88" s="62"/>
      <c r="R88" s="62"/>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39">
        <f>total_amount_ba($B$2,$D$2,D88,F88,J88,K88,M88)</f>
        <v>1141.03</v>
      </c>
      <c r="BB88" s="64">
        <f>BA88+SUM(N88:AZ88)</f>
        <v>1141.03</v>
      </c>
      <c r="BC88" s="48" t="str">
        <f>SpellNumber(L88,BB88)</f>
        <v>INR  One Thousand One Hundred &amp; Forty One  and Paise Three Only</v>
      </c>
      <c r="IA88" s="21">
        <v>1.75</v>
      </c>
      <c r="IB88" s="21" t="s">
        <v>60</v>
      </c>
      <c r="ID88" s="21">
        <v>11</v>
      </c>
      <c r="IE88" s="22" t="s">
        <v>46</v>
      </c>
      <c r="IF88" s="22"/>
      <c r="IG88" s="22"/>
      <c r="IH88" s="22"/>
      <c r="II88" s="22"/>
    </row>
    <row r="89" spans="1:243" s="21" customFormat="1" ht="63">
      <c r="A89" s="49">
        <v>1.76</v>
      </c>
      <c r="B89" s="53" t="s">
        <v>101</v>
      </c>
      <c r="C89" s="34"/>
      <c r="D89" s="71"/>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3"/>
      <c r="IA89" s="21">
        <v>1.76</v>
      </c>
      <c r="IB89" s="21" t="s">
        <v>101</v>
      </c>
      <c r="IE89" s="22"/>
      <c r="IF89" s="22"/>
      <c r="IG89" s="22"/>
      <c r="IH89" s="22"/>
      <c r="II89" s="22"/>
    </row>
    <row r="90" spans="1:243" s="21" customFormat="1" ht="42.75">
      <c r="A90" s="49">
        <v>1.77</v>
      </c>
      <c r="B90" s="53" t="s">
        <v>61</v>
      </c>
      <c r="C90" s="34"/>
      <c r="D90" s="58">
        <v>32</v>
      </c>
      <c r="E90" s="58" t="s">
        <v>42</v>
      </c>
      <c r="F90" s="50">
        <v>53.05</v>
      </c>
      <c r="G90" s="59"/>
      <c r="H90" s="60"/>
      <c r="I90" s="39" t="s">
        <v>33</v>
      </c>
      <c r="J90" s="40">
        <f>IF(I90="Less(-)",-1,1)</f>
        <v>1</v>
      </c>
      <c r="K90" s="60" t="s">
        <v>34</v>
      </c>
      <c r="L90" s="60" t="s">
        <v>4</v>
      </c>
      <c r="M90" s="61"/>
      <c r="N90" s="62"/>
      <c r="O90" s="62"/>
      <c r="P90" s="63"/>
      <c r="Q90" s="62"/>
      <c r="R90" s="62"/>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39">
        <f>total_amount_ba($B$2,$D$2,D90,F90,J90,K90,M90)</f>
        <v>1697.6</v>
      </c>
      <c r="BB90" s="64">
        <f>BA90+SUM(N90:AZ90)</f>
        <v>1697.6</v>
      </c>
      <c r="BC90" s="48" t="str">
        <f>SpellNumber(L90,BB90)</f>
        <v>INR  One Thousand Six Hundred &amp; Ninety Seven  and Paise Sixty Only</v>
      </c>
      <c r="IA90" s="21">
        <v>1.77</v>
      </c>
      <c r="IB90" s="21" t="s">
        <v>61</v>
      </c>
      <c r="ID90" s="21">
        <v>32</v>
      </c>
      <c r="IE90" s="22" t="s">
        <v>42</v>
      </c>
      <c r="IF90" s="22"/>
      <c r="IG90" s="22"/>
      <c r="IH90" s="22"/>
      <c r="II90" s="22"/>
    </row>
    <row r="91" spans="1:243" s="21" customFormat="1" ht="78.75">
      <c r="A91" s="49">
        <v>1.78</v>
      </c>
      <c r="B91" s="53" t="s">
        <v>174</v>
      </c>
      <c r="C91" s="34"/>
      <c r="D91" s="54">
        <v>46</v>
      </c>
      <c r="E91" s="55" t="s">
        <v>42</v>
      </c>
      <c r="F91" s="50">
        <v>192.68</v>
      </c>
      <c r="G91" s="59"/>
      <c r="H91" s="60"/>
      <c r="I91" s="39" t="s">
        <v>33</v>
      </c>
      <c r="J91" s="40">
        <f>IF(I91="Less(-)",-1,1)</f>
        <v>1</v>
      </c>
      <c r="K91" s="60" t="s">
        <v>34</v>
      </c>
      <c r="L91" s="60" t="s">
        <v>4</v>
      </c>
      <c r="M91" s="61"/>
      <c r="N91" s="62"/>
      <c r="O91" s="62"/>
      <c r="P91" s="63"/>
      <c r="Q91" s="62"/>
      <c r="R91" s="62"/>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39">
        <f>total_amount_ba($B$2,$D$2,D91,F91,J91,K91,M91)</f>
        <v>8863.28</v>
      </c>
      <c r="BB91" s="64">
        <f>BA91+SUM(N91:AZ91)</f>
        <v>8863.28</v>
      </c>
      <c r="BC91" s="48" t="str">
        <f>SpellNumber(L91,BB91)</f>
        <v>INR  Eight Thousand Eight Hundred &amp; Sixty Three  and Paise Twenty Eight Only</v>
      </c>
      <c r="IA91" s="21">
        <v>1.78</v>
      </c>
      <c r="IB91" s="21" t="s">
        <v>174</v>
      </c>
      <c r="ID91" s="21">
        <v>46</v>
      </c>
      <c r="IE91" s="22" t="s">
        <v>42</v>
      </c>
      <c r="IF91" s="22"/>
      <c r="IG91" s="22"/>
      <c r="IH91" s="22"/>
      <c r="II91" s="22"/>
    </row>
    <row r="92" spans="1:243" s="21" customFormat="1" ht="141.75">
      <c r="A92" s="49">
        <v>1.79</v>
      </c>
      <c r="B92" s="53" t="s">
        <v>62</v>
      </c>
      <c r="C92" s="34"/>
      <c r="D92" s="54">
        <v>3</v>
      </c>
      <c r="E92" s="55" t="s">
        <v>45</v>
      </c>
      <c r="F92" s="50">
        <v>192.33</v>
      </c>
      <c r="G92" s="59"/>
      <c r="H92" s="60"/>
      <c r="I92" s="39" t="s">
        <v>33</v>
      </c>
      <c r="J92" s="40">
        <f>IF(I92="Less(-)",-1,1)</f>
        <v>1</v>
      </c>
      <c r="K92" s="60" t="s">
        <v>34</v>
      </c>
      <c r="L92" s="60" t="s">
        <v>4</v>
      </c>
      <c r="M92" s="61"/>
      <c r="N92" s="62"/>
      <c r="O92" s="62"/>
      <c r="P92" s="63"/>
      <c r="Q92" s="62"/>
      <c r="R92" s="62"/>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39">
        <f>total_amount_ba($B$2,$D$2,D92,F92,J92,K92,M92)</f>
        <v>576.99</v>
      </c>
      <c r="BB92" s="64">
        <f>BA92+SUM(N92:AZ92)</f>
        <v>576.99</v>
      </c>
      <c r="BC92" s="48" t="str">
        <f>SpellNumber(L92,BB92)</f>
        <v>INR  Five Hundred &amp; Seventy Six  and Paise Ninety Nine Only</v>
      </c>
      <c r="IA92" s="21">
        <v>1.79</v>
      </c>
      <c r="IB92" s="21" t="s">
        <v>62</v>
      </c>
      <c r="ID92" s="21">
        <v>3</v>
      </c>
      <c r="IE92" s="22" t="s">
        <v>45</v>
      </c>
      <c r="IF92" s="22"/>
      <c r="IG92" s="22"/>
      <c r="IH92" s="22"/>
      <c r="II92" s="22"/>
    </row>
    <row r="93" spans="1:243" s="21" customFormat="1" ht="15.75">
      <c r="A93" s="49">
        <v>1.8</v>
      </c>
      <c r="B93" s="53" t="s">
        <v>102</v>
      </c>
      <c r="C93" s="34"/>
      <c r="D93" s="71"/>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3"/>
      <c r="IA93" s="21">
        <v>1.8</v>
      </c>
      <c r="IB93" s="21" t="s">
        <v>102</v>
      </c>
      <c r="IE93" s="22"/>
      <c r="IF93" s="22"/>
      <c r="IG93" s="22"/>
      <c r="IH93" s="22"/>
      <c r="II93" s="22"/>
    </row>
    <row r="94" spans="1:243" s="21" customFormat="1" ht="47.25">
      <c r="A94" s="49">
        <v>1.81</v>
      </c>
      <c r="B94" s="53" t="s">
        <v>175</v>
      </c>
      <c r="C94" s="34"/>
      <c r="D94" s="71"/>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3"/>
      <c r="IA94" s="21">
        <v>1.81</v>
      </c>
      <c r="IB94" s="21" t="s">
        <v>175</v>
      </c>
      <c r="IE94" s="22"/>
      <c r="IF94" s="22"/>
      <c r="IG94" s="22"/>
      <c r="IH94" s="22"/>
      <c r="II94" s="22"/>
    </row>
    <row r="95" spans="1:243" s="21" customFormat="1" ht="15.75">
      <c r="A95" s="49">
        <v>1.82</v>
      </c>
      <c r="B95" s="53" t="s">
        <v>103</v>
      </c>
      <c r="C95" s="34"/>
      <c r="D95" s="71"/>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3"/>
      <c r="IA95" s="21">
        <v>1.82</v>
      </c>
      <c r="IB95" s="21" t="s">
        <v>103</v>
      </c>
      <c r="IE95" s="22"/>
      <c r="IF95" s="22"/>
      <c r="IG95" s="22"/>
      <c r="IH95" s="22"/>
      <c r="II95" s="22"/>
    </row>
    <row r="96" spans="1:243" s="21" customFormat="1" ht="33.75" customHeight="1">
      <c r="A96" s="49">
        <v>1.83</v>
      </c>
      <c r="B96" s="53" t="s">
        <v>104</v>
      </c>
      <c r="C96" s="34"/>
      <c r="D96" s="58">
        <v>2</v>
      </c>
      <c r="E96" s="58" t="s">
        <v>46</v>
      </c>
      <c r="F96" s="50">
        <v>91.49</v>
      </c>
      <c r="G96" s="59"/>
      <c r="H96" s="60"/>
      <c r="I96" s="39" t="s">
        <v>33</v>
      </c>
      <c r="J96" s="40">
        <f>IF(I96="Less(-)",-1,1)</f>
        <v>1</v>
      </c>
      <c r="K96" s="60" t="s">
        <v>34</v>
      </c>
      <c r="L96" s="60" t="s">
        <v>4</v>
      </c>
      <c r="M96" s="61"/>
      <c r="N96" s="62"/>
      <c r="O96" s="62"/>
      <c r="P96" s="63"/>
      <c r="Q96" s="62"/>
      <c r="R96" s="62"/>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39">
        <f>total_amount_ba($B$2,$D$2,D96,F96,J96,K96,M96)</f>
        <v>182.98</v>
      </c>
      <c r="BB96" s="64">
        <f>BA96+SUM(N96:AZ96)</f>
        <v>182.98</v>
      </c>
      <c r="BC96" s="48" t="str">
        <f>SpellNumber(L96,BB96)</f>
        <v>INR  One Hundred &amp; Eighty Two  and Paise Ninety Eight Only</v>
      </c>
      <c r="IA96" s="21">
        <v>1.83</v>
      </c>
      <c r="IB96" s="21" t="s">
        <v>104</v>
      </c>
      <c r="ID96" s="21">
        <v>2</v>
      </c>
      <c r="IE96" s="22" t="s">
        <v>46</v>
      </c>
      <c r="IF96" s="22"/>
      <c r="IG96" s="22"/>
      <c r="IH96" s="22"/>
      <c r="II96" s="22"/>
    </row>
    <row r="97" spans="1:243" s="21" customFormat="1" ht="31.5">
      <c r="A97" s="49">
        <v>1.84</v>
      </c>
      <c r="B97" s="53" t="s">
        <v>105</v>
      </c>
      <c r="C97" s="34"/>
      <c r="D97" s="71"/>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3"/>
      <c r="IA97" s="21">
        <v>1.84</v>
      </c>
      <c r="IB97" s="21" t="s">
        <v>105</v>
      </c>
      <c r="IE97" s="22"/>
      <c r="IF97" s="22"/>
      <c r="IG97" s="22"/>
      <c r="IH97" s="22"/>
      <c r="II97" s="22"/>
    </row>
    <row r="98" spans="1:243" s="21" customFormat="1" ht="15.75">
      <c r="A98" s="49">
        <v>1.85</v>
      </c>
      <c r="B98" s="53" t="s">
        <v>106</v>
      </c>
      <c r="C98" s="34"/>
      <c r="D98" s="71"/>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3"/>
      <c r="IA98" s="21">
        <v>1.85</v>
      </c>
      <c r="IB98" s="21" t="s">
        <v>106</v>
      </c>
      <c r="IE98" s="22"/>
      <c r="IF98" s="22"/>
      <c r="IG98" s="22"/>
      <c r="IH98" s="22"/>
      <c r="II98" s="22"/>
    </row>
    <row r="99" spans="1:243" s="21" customFormat="1" ht="42.75">
      <c r="A99" s="49">
        <v>1.86</v>
      </c>
      <c r="B99" s="53" t="s">
        <v>176</v>
      </c>
      <c r="C99" s="34"/>
      <c r="D99" s="54">
        <v>27.5</v>
      </c>
      <c r="E99" s="55" t="s">
        <v>43</v>
      </c>
      <c r="F99" s="50">
        <v>892.63</v>
      </c>
      <c r="G99" s="59"/>
      <c r="H99" s="60"/>
      <c r="I99" s="39" t="s">
        <v>33</v>
      </c>
      <c r="J99" s="40">
        <f>IF(I99="Less(-)",-1,1)</f>
        <v>1</v>
      </c>
      <c r="K99" s="60" t="s">
        <v>34</v>
      </c>
      <c r="L99" s="60" t="s">
        <v>4</v>
      </c>
      <c r="M99" s="61"/>
      <c r="N99" s="62"/>
      <c r="O99" s="62"/>
      <c r="P99" s="63"/>
      <c r="Q99" s="62"/>
      <c r="R99" s="62"/>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39">
        <f>total_amount_ba($B$2,$D$2,D99,F99,J99,K99,M99)</f>
        <v>24547.33</v>
      </c>
      <c r="BB99" s="64">
        <f>BA99+SUM(N99:AZ99)</f>
        <v>24547.33</v>
      </c>
      <c r="BC99" s="48" t="str">
        <f>SpellNumber(L99,BB99)</f>
        <v>INR  Twenty Four Thousand Five Hundred &amp; Forty Seven  and Paise Thirty Three Only</v>
      </c>
      <c r="IA99" s="21">
        <v>1.86</v>
      </c>
      <c r="IB99" s="21" t="s">
        <v>176</v>
      </c>
      <c r="ID99" s="21">
        <v>27.5</v>
      </c>
      <c r="IE99" s="22" t="s">
        <v>43</v>
      </c>
      <c r="IF99" s="22"/>
      <c r="IG99" s="22"/>
      <c r="IH99" s="22"/>
      <c r="II99" s="22"/>
    </row>
    <row r="100" spans="1:243" s="21" customFormat="1" ht="31.5">
      <c r="A100" s="49">
        <v>1.87</v>
      </c>
      <c r="B100" s="53" t="s">
        <v>107</v>
      </c>
      <c r="C100" s="34"/>
      <c r="D100" s="71"/>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3"/>
      <c r="IA100" s="21">
        <v>1.87</v>
      </c>
      <c r="IB100" s="21" t="s">
        <v>107</v>
      </c>
      <c r="IE100" s="22"/>
      <c r="IF100" s="22"/>
      <c r="IG100" s="22"/>
      <c r="IH100" s="22"/>
      <c r="II100" s="22"/>
    </row>
    <row r="101" spans="1:243" s="21" customFormat="1" ht="15.75">
      <c r="A101" s="49">
        <v>1.88</v>
      </c>
      <c r="B101" s="53" t="s">
        <v>106</v>
      </c>
      <c r="C101" s="34"/>
      <c r="D101" s="71"/>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3"/>
      <c r="IA101" s="21">
        <v>1.88</v>
      </c>
      <c r="IB101" s="21" t="s">
        <v>106</v>
      </c>
      <c r="IE101" s="22"/>
      <c r="IF101" s="22"/>
      <c r="IG101" s="22"/>
      <c r="IH101" s="22"/>
      <c r="II101" s="22"/>
    </row>
    <row r="102" spans="1:243" s="21" customFormat="1" ht="28.5">
      <c r="A102" s="49">
        <v>1.89</v>
      </c>
      <c r="B102" s="53" t="s">
        <v>177</v>
      </c>
      <c r="C102" s="34"/>
      <c r="D102" s="58">
        <v>2</v>
      </c>
      <c r="E102" s="58" t="s">
        <v>46</v>
      </c>
      <c r="F102" s="50">
        <v>362.08</v>
      </c>
      <c r="G102" s="59"/>
      <c r="H102" s="60"/>
      <c r="I102" s="39" t="s">
        <v>33</v>
      </c>
      <c r="J102" s="40">
        <f>IF(I102="Less(-)",-1,1)</f>
        <v>1</v>
      </c>
      <c r="K102" s="60" t="s">
        <v>34</v>
      </c>
      <c r="L102" s="60" t="s">
        <v>4</v>
      </c>
      <c r="M102" s="61"/>
      <c r="N102" s="62"/>
      <c r="O102" s="62"/>
      <c r="P102" s="63"/>
      <c r="Q102" s="62"/>
      <c r="R102" s="62"/>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39">
        <f>total_amount_ba($B$2,$D$2,D102,F102,J102,K102,M102)</f>
        <v>724.16</v>
      </c>
      <c r="BB102" s="64">
        <f>BA102+SUM(N102:AZ102)</f>
        <v>724.16</v>
      </c>
      <c r="BC102" s="48" t="str">
        <f>SpellNumber(L102,BB102)</f>
        <v>INR  Seven Hundred &amp; Twenty Four  and Paise Sixteen Only</v>
      </c>
      <c r="IA102" s="21">
        <v>1.89</v>
      </c>
      <c r="IB102" s="21" t="s">
        <v>177</v>
      </c>
      <c r="ID102" s="21">
        <v>2</v>
      </c>
      <c r="IE102" s="22" t="s">
        <v>46</v>
      </c>
      <c r="IF102" s="22"/>
      <c r="IG102" s="22"/>
      <c r="IH102" s="22"/>
      <c r="II102" s="22"/>
    </row>
    <row r="103" spans="1:243" s="21" customFormat="1" ht="15.75">
      <c r="A103" s="49">
        <v>1.9</v>
      </c>
      <c r="B103" s="53" t="s">
        <v>108</v>
      </c>
      <c r="C103" s="34"/>
      <c r="D103" s="71"/>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3"/>
      <c r="IA103" s="21">
        <v>1.9</v>
      </c>
      <c r="IB103" s="21" t="s">
        <v>108</v>
      </c>
      <c r="IE103" s="22"/>
      <c r="IF103" s="22"/>
      <c r="IG103" s="22"/>
      <c r="IH103" s="22"/>
      <c r="II103" s="22"/>
    </row>
    <row r="104" spans="1:243" s="21" customFormat="1" ht="15.75">
      <c r="A104" s="49">
        <v>1.91</v>
      </c>
      <c r="B104" s="53" t="s">
        <v>55</v>
      </c>
      <c r="C104" s="34"/>
      <c r="D104" s="71"/>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3"/>
      <c r="IA104" s="21">
        <v>1.91</v>
      </c>
      <c r="IB104" s="21" t="s">
        <v>55</v>
      </c>
      <c r="IE104" s="22"/>
      <c r="IF104" s="22"/>
      <c r="IG104" s="22"/>
      <c r="IH104" s="22"/>
      <c r="II104" s="22"/>
    </row>
    <row r="105" spans="1:243" s="21" customFormat="1" ht="42.75">
      <c r="A105" s="49">
        <v>1.92</v>
      </c>
      <c r="B105" s="53" t="s">
        <v>177</v>
      </c>
      <c r="C105" s="34"/>
      <c r="D105" s="54">
        <v>7</v>
      </c>
      <c r="E105" s="55" t="s">
        <v>46</v>
      </c>
      <c r="F105" s="50">
        <v>350.37</v>
      </c>
      <c r="G105" s="59"/>
      <c r="H105" s="60"/>
      <c r="I105" s="39" t="s">
        <v>33</v>
      </c>
      <c r="J105" s="40">
        <f>IF(I105="Less(-)",-1,1)</f>
        <v>1</v>
      </c>
      <c r="K105" s="60" t="s">
        <v>34</v>
      </c>
      <c r="L105" s="60" t="s">
        <v>4</v>
      </c>
      <c r="M105" s="61"/>
      <c r="N105" s="62"/>
      <c r="O105" s="62"/>
      <c r="P105" s="63"/>
      <c r="Q105" s="62"/>
      <c r="R105" s="62"/>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39">
        <f>total_amount_ba($B$2,$D$2,D105,F105,J105,K105,M105)</f>
        <v>2452.59</v>
      </c>
      <c r="BB105" s="64">
        <f>BA105+SUM(N105:AZ105)</f>
        <v>2452.59</v>
      </c>
      <c r="BC105" s="48" t="str">
        <f>SpellNumber(L105,BB105)</f>
        <v>INR  Two Thousand Four Hundred &amp; Fifty Two  and Paise Fifty Nine Only</v>
      </c>
      <c r="IA105" s="21">
        <v>1.92</v>
      </c>
      <c r="IB105" s="21" t="s">
        <v>177</v>
      </c>
      <c r="ID105" s="21">
        <v>7</v>
      </c>
      <c r="IE105" s="22" t="s">
        <v>46</v>
      </c>
      <c r="IF105" s="22"/>
      <c r="IG105" s="22"/>
      <c r="IH105" s="22"/>
      <c r="II105" s="22"/>
    </row>
    <row r="106" spans="1:243" s="21" customFormat="1" ht="47.25">
      <c r="A106" s="49">
        <v>1.93</v>
      </c>
      <c r="B106" s="53" t="s">
        <v>178</v>
      </c>
      <c r="C106" s="34"/>
      <c r="D106" s="71"/>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3"/>
      <c r="IA106" s="21">
        <v>1.93</v>
      </c>
      <c r="IB106" s="21" t="s">
        <v>178</v>
      </c>
      <c r="IE106" s="22"/>
      <c r="IF106" s="22"/>
      <c r="IG106" s="22"/>
      <c r="IH106" s="22"/>
      <c r="II106" s="22"/>
    </row>
    <row r="107" spans="1:243" s="21" customFormat="1" ht="28.5">
      <c r="A107" s="49">
        <v>1.94</v>
      </c>
      <c r="B107" s="53" t="s">
        <v>55</v>
      </c>
      <c r="C107" s="34"/>
      <c r="D107" s="54">
        <v>25</v>
      </c>
      <c r="E107" s="55" t="s">
        <v>46</v>
      </c>
      <c r="F107" s="50">
        <v>481.94</v>
      </c>
      <c r="G107" s="59"/>
      <c r="H107" s="60"/>
      <c r="I107" s="39" t="s">
        <v>33</v>
      </c>
      <c r="J107" s="40">
        <f>IF(I107="Less(-)",-1,1)</f>
        <v>1</v>
      </c>
      <c r="K107" s="60" t="s">
        <v>34</v>
      </c>
      <c r="L107" s="60" t="s">
        <v>4</v>
      </c>
      <c r="M107" s="61"/>
      <c r="N107" s="62"/>
      <c r="O107" s="62"/>
      <c r="P107" s="63"/>
      <c r="Q107" s="62"/>
      <c r="R107" s="62"/>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39">
        <f>total_amount_ba($B$2,$D$2,D107,F107,J107,K107,M107)</f>
        <v>12048.5</v>
      </c>
      <c r="BB107" s="64">
        <f>BA107+SUM(N107:AZ107)</f>
        <v>12048.5</v>
      </c>
      <c r="BC107" s="48" t="str">
        <f>SpellNumber(L107,BB107)</f>
        <v>INR  Twelve Thousand  &amp;Forty Eight  and Paise Fifty Only</v>
      </c>
      <c r="IA107" s="21">
        <v>1.94</v>
      </c>
      <c r="IB107" s="21" t="s">
        <v>55</v>
      </c>
      <c r="ID107" s="21">
        <v>25</v>
      </c>
      <c r="IE107" s="22" t="s">
        <v>46</v>
      </c>
      <c r="IF107" s="22"/>
      <c r="IG107" s="22"/>
      <c r="IH107" s="22"/>
      <c r="II107" s="22"/>
    </row>
    <row r="108" spans="1:243" s="21" customFormat="1" ht="94.5">
      <c r="A108" s="49">
        <v>1.95</v>
      </c>
      <c r="B108" s="53" t="s">
        <v>179</v>
      </c>
      <c r="C108" s="34"/>
      <c r="D108" s="71"/>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3"/>
      <c r="IA108" s="21">
        <v>1.95</v>
      </c>
      <c r="IB108" s="21" t="s">
        <v>179</v>
      </c>
      <c r="IE108" s="22"/>
      <c r="IF108" s="22"/>
      <c r="IG108" s="22"/>
      <c r="IH108" s="22"/>
      <c r="II108" s="22"/>
    </row>
    <row r="109" spans="1:243" s="21" customFormat="1" ht="15.75">
      <c r="A109" s="49">
        <v>1.96</v>
      </c>
      <c r="B109" s="53" t="s">
        <v>109</v>
      </c>
      <c r="C109" s="34"/>
      <c r="D109" s="71"/>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3"/>
      <c r="IA109" s="21">
        <v>1.96</v>
      </c>
      <c r="IB109" s="21" t="s">
        <v>109</v>
      </c>
      <c r="IE109" s="22"/>
      <c r="IF109" s="22"/>
      <c r="IG109" s="22"/>
      <c r="IH109" s="22"/>
      <c r="II109" s="22"/>
    </row>
    <row r="110" spans="1:243" s="21" customFormat="1" ht="28.5">
      <c r="A110" s="49">
        <v>1.97</v>
      </c>
      <c r="B110" s="53" t="s">
        <v>110</v>
      </c>
      <c r="C110" s="34"/>
      <c r="D110" s="58">
        <v>5</v>
      </c>
      <c r="E110" s="58" t="s">
        <v>46</v>
      </c>
      <c r="F110" s="50">
        <v>1406.49</v>
      </c>
      <c r="G110" s="59"/>
      <c r="H110" s="60"/>
      <c r="I110" s="39" t="s">
        <v>33</v>
      </c>
      <c r="J110" s="40">
        <f>IF(I110="Less(-)",-1,1)</f>
        <v>1</v>
      </c>
      <c r="K110" s="60" t="s">
        <v>34</v>
      </c>
      <c r="L110" s="60" t="s">
        <v>4</v>
      </c>
      <c r="M110" s="61"/>
      <c r="N110" s="62"/>
      <c r="O110" s="62"/>
      <c r="P110" s="63"/>
      <c r="Q110" s="62"/>
      <c r="R110" s="62"/>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39">
        <f>total_amount_ba($B$2,$D$2,D110,F110,J110,K110,M110)</f>
        <v>7032.45</v>
      </c>
      <c r="BB110" s="64">
        <f>BA110+SUM(N110:AZ110)</f>
        <v>7032.45</v>
      </c>
      <c r="BC110" s="48" t="str">
        <f>SpellNumber(L110,BB110)</f>
        <v>INR  Seven Thousand  &amp;Thirty Two  and Paise Forty Five Only</v>
      </c>
      <c r="IA110" s="21">
        <v>1.97</v>
      </c>
      <c r="IB110" s="21" t="s">
        <v>110</v>
      </c>
      <c r="ID110" s="21">
        <v>5</v>
      </c>
      <c r="IE110" s="22" t="s">
        <v>46</v>
      </c>
      <c r="IF110" s="22"/>
      <c r="IG110" s="22"/>
      <c r="IH110" s="22"/>
      <c r="II110" s="22"/>
    </row>
    <row r="111" spans="1:243" s="21" customFormat="1" ht="42.75">
      <c r="A111" s="49">
        <v>1.98</v>
      </c>
      <c r="B111" s="53" t="s">
        <v>180</v>
      </c>
      <c r="C111" s="34"/>
      <c r="D111" s="54">
        <v>1</v>
      </c>
      <c r="E111" s="55" t="s">
        <v>46</v>
      </c>
      <c r="F111" s="50">
        <v>1230.56</v>
      </c>
      <c r="G111" s="59"/>
      <c r="H111" s="60"/>
      <c r="I111" s="39" t="s">
        <v>33</v>
      </c>
      <c r="J111" s="40">
        <f>IF(I111="Less(-)",-1,1)</f>
        <v>1</v>
      </c>
      <c r="K111" s="60" t="s">
        <v>34</v>
      </c>
      <c r="L111" s="60" t="s">
        <v>4</v>
      </c>
      <c r="M111" s="61"/>
      <c r="N111" s="62"/>
      <c r="O111" s="62"/>
      <c r="P111" s="63"/>
      <c r="Q111" s="62"/>
      <c r="R111" s="62"/>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39">
        <f>total_amount_ba($B$2,$D$2,D111,F111,J111,K111,M111)</f>
        <v>1230.56</v>
      </c>
      <c r="BB111" s="64">
        <f>BA111+SUM(N111:AZ111)</f>
        <v>1230.56</v>
      </c>
      <c r="BC111" s="48" t="str">
        <f>SpellNumber(L111,BB111)</f>
        <v>INR  One Thousand Two Hundred &amp; Thirty  and Paise Fifty Six Only</v>
      </c>
      <c r="IA111" s="21">
        <v>1.98</v>
      </c>
      <c r="IB111" s="21" t="s">
        <v>180</v>
      </c>
      <c r="ID111" s="21">
        <v>1</v>
      </c>
      <c r="IE111" s="22" t="s">
        <v>46</v>
      </c>
      <c r="IF111" s="22"/>
      <c r="IG111" s="22"/>
      <c r="IH111" s="22"/>
      <c r="II111" s="22"/>
    </row>
    <row r="112" spans="1:243" s="21" customFormat="1" ht="15.75">
      <c r="A112" s="49">
        <v>1.99</v>
      </c>
      <c r="B112" s="53" t="s">
        <v>111</v>
      </c>
      <c r="C112" s="34"/>
      <c r="D112" s="71"/>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3"/>
      <c r="IA112" s="21">
        <v>1.99</v>
      </c>
      <c r="IB112" s="21" t="s">
        <v>111</v>
      </c>
      <c r="IE112" s="22"/>
      <c r="IF112" s="22"/>
      <c r="IG112" s="22"/>
      <c r="IH112" s="22"/>
      <c r="II112" s="22"/>
    </row>
    <row r="113" spans="1:243" s="21" customFormat="1" ht="78.75">
      <c r="A113" s="49">
        <v>2</v>
      </c>
      <c r="B113" s="53" t="s">
        <v>181</v>
      </c>
      <c r="C113" s="34"/>
      <c r="D113" s="71"/>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3"/>
      <c r="IA113" s="21">
        <v>2</v>
      </c>
      <c r="IB113" s="21" t="s">
        <v>181</v>
      </c>
      <c r="IE113" s="22"/>
      <c r="IF113" s="22"/>
      <c r="IG113" s="22"/>
      <c r="IH113" s="22"/>
      <c r="II113" s="22"/>
    </row>
    <row r="114" spans="1:243" s="21" customFormat="1" ht="28.5">
      <c r="A114" s="49">
        <v>2.01</v>
      </c>
      <c r="B114" s="53" t="s">
        <v>113</v>
      </c>
      <c r="C114" s="34"/>
      <c r="D114" s="58">
        <v>2</v>
      </c>
      <c r="E114" s="58" t="s">
        <v>43</v>
      </c>
      <c r="F114" s="50">
        <v>327.36</v>
      </c>
      <c r="G114" s="59"/>
      <c r="H114" s="60"/>
      <c r="I114" s="39" t="s">
        <v>33</v>
      </c>
      <c r="J114" s="40">
        <f>IF(I114="Less(-)",-1,1)</f>
        <v>1</v>
      </c>
      <c r="K114" s="60" t="s">
        <v>34</v>
      </c>
      <c r="L114" s="60" t="s">
        <v>4</v>
      </c>
      <c r="M114" s="61"/>
      <c r="N114" s="62"/>
      <c r="O114" s="62"/>
      <c r="P114" s="63"/>
      <c r="Q114" s="62"/>
      <c r="R114" s="62"/>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39">
        <f>total_amount_ba($B$2,$D$2,D114,F114,J114,K114,M114)</f>
        <v>654.72</v>
      </c>
      <c r="BB114" s="64">
        <f>BA114+SUM(N114:AZ114)</f>
        <v>654.72</v>
      </c>
      <c r="BC114" s="48" t="str">
        <f>SpellNumber(L114,BB114)</f>
        <v>INR  Six Hundred &amp; Fifty Four  and Paise Seventy Two Only</v>
      </c>
      <c r="IA114" s="21">
        <v>2.01</v>
      </c>
      <c r="IB114" s="21" t="s">
        <v>113</v>
      </c>
      <c r="ID114" s="21">
        <v>2</v>
      </c>
      <c r="IE114" s="22" t="s">
        <v>43</v>
      </c>
      <c r="IF114" s="22"/>
      <c r="IG114" s="22"/>
      <c r="IH114" s="22"/>
      <c r="II114" s="22"/>
    </row>
    <row r="115" spans="1:243" s="21" customFormat="1" ht="110.25">
      <c r="A115" s="49">
        <v>2.02</v>
      </c>
      <c r="B115" s="53" t="s">
        <v>115</v>
      </c>
      <c r="C115" s="34"/>
      <c r="D115" s="71"/>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3"/>
      <c r="IA115" s="21">
        <v>2.02</v>
      </c>
      <c r="IB115" s="21" t="s">
        <v>115</v>
      </c>
      <c r="IE115" s="22"/>
      <c r="IF115" s="22"/>
      <c r="IG115" s="22"/>
      <c r="IH115" s="22"/>
      <c r="II115" s="22"/>
    </row>
    <row r="116" spans="1:243" s="21" customFormat="1" ht="28.5">
      <c r="A116" s="49">
        <v>2.03</v>
      </c>
      <c r="B116" s="53" t="s">
        <v>112</v>
      </c>
      <c r="C116" s="34"/>
      <c r="D116" s="54">
        <v>2</v>
      </c>
      <c r="E116" s="55" t="s">
        <v>43</v>
      </c>
      <c r="F116" s="50">
        <v>425.43</v>
      </c>
      <c r="G116" s="59"/>
      <c r="H116" s="60"/>
      <c r="I116" s="39" t="s">
        <v>33</v>
      </c>
      <c r="J116" s="40">
        <f>IF(I116="Less(-)",-1,1)</f>
        <v>1</v>
      </c>
      <c r="K116" s="60" t="s">
        <v>34</v>
      </c>
      <c r="L116" s="60" t="s">
        <v>4</v>
      </c>
      <c r="M116" s="61"/>
      <c r="N116" s="62"/>
      <c r="O116" s="62"/>
      <c r="P116" s="63"/>
      <c r="Q116" s="62"/>
      <c r="R116" s="62"/>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39">
        <f>total_amount_ba($B$2,$D$2,D116,F116,J116,K116,M116)</f>
        <v>850.86</v>
      </c>
      <c r="BB116" s="64">
        <f>BA116+SUM(N116:AZ116)</f>
        <v>850.86</v>
      </c>
      <c r="BC116" s="48" t="str">
        <f>SpellNumber(L116,BB116)</f>
        <v>INR  Eight Hundred &amp; Fifty  and Paise Eighty Six Only</v>
      </c>
      <c r="IA116" s="21">
        <v>2.03</v>
      </c>
      <c r="IB116" s="21" t="s">
        <v>112</v>
      </c>
      <c r="ID116" s="21">
        <v>2</v>
      </c>
      <c r="IE116" s="22" t="s">
        <v>43</v>
      </c>
      <c r="IF116" s="22"/>
      <c r="IG116" s="22"/>
      <c r="IH116" s="22"/>
      <c r="II116" s="22"/>
    </row>
    <row r="117" spans="1:243" s="21" customFormat="1" ht="42.75">
      <c r="A117" s="49">
        <v>2.04</v>
      </c>
      <c r="B117" s="53" t="s">
        <v>113</v>
      </c>
      <c r="C117" s="34"/>
      <c r="D117" s="58">
        <v>8</v>
      </c>
      <c r="E117" s="58" t="s">
        <v>43</v>
      </c>
      <c r="F117" s="50">
        <v>474.44</v>
      </c>
      <c r="G117" s="59"/>
      <c r="H117" s="60"/>
      <c r="I117" s="39" t="s">
        <v>33</v>
      </c>
      <c r="J117" s="40">
        <f>IF(I117="Less(-)",-1,1)</f>
        <v>1</v>
      </c>
      <c r="K117" s="60" t="s">
        <v>34</v>
      </c>
      <c r="L117" s="60" t="s">
        <v>4</v>
      </c>
      <c r="M117" s="61"/>
      <c r="N117" s="62"/>
      <c r="O117" s="62"/>
      <c r="P117" s="63"/>
      <c r="Q117" s="62"/>
      <c r="R117" s="62"/>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39">
        <f>total_amount_ba($B$2,$D$2,D117,F117,J117,K117,M117)</f>
        <v>3795.52</v>
      </c>
      <c r="BB117" s="64">
        <f>BA117+SUM(N117:AZ117)</f>
        <v>3795.52</v>
      </c>
      <c r="BC117" s="48" t="str">
        <f>SpellNumber(L117,BB117)</f>
        <v>INR  Three Thousand Seven Hundred &amp; Ninety Five  and Paise Fifty Two Only</v>
      </c>
      <c r="IA117" s="21">
        <v>2.04</v>
      </c>
      <c r="IB117" s="21" t="s">
        <v>113</v>
      </c>
      <c r="ID117" s="21">
        <v>8</v>
      </c>
      <c r="IE117" s="22" t="s">
        <v>43</v>
      </c>
      <c r="IF117" s="22"/>
      <c r="IG117" s="22"/>
      <c r="IH117" s="22"/>
      <c r="II117" s="22"/>
    </row>
    <row r="118" spans="1:243" s="21" customFormat="1" ht="63">
      <c r="A118" s="49">
        <v>2.05</v>
      </c>
      <c r="B118" s="53" t="s">
        <v>182</v>
      </c>
      <c r="C118" s="34"/>
      <c r="D118" s="71"/>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3"/>
      <c r="IA118" s="21">
        <v>2.05</v>
      </c>
      <c r="IB118" s="21" t="s">
        <v>182</v>
      </c>
      <c r="IE118" s="22"/>
      <c r="IF118" s="22"/>
      <c r="IG118" s="22"/>
      <c r="IH118" s="22"/>
      <c r="II118" s="22"/>
    </row>
    <row r="119" spans="1:243" s="21" customFormat="1" ht="28.5">
      <c r="A119" s="49">
        <v>2.06</v>
      </c>
      <c r="B119" s="53" t="s">
        <v>113</v>
      </c>
      <c r="C119" s="34"/>
      <c r="D119" s="58">
        <v>21</v>
      </c>
      <c r="E119" s="58" t="s">
        <v>43</v>
      </c>
      <c r="F119" s="50">
        <v>276.5</v>
      </c>
      <c r="G119" s="59"/>
      <c r="H119" s="60"/>
      <c r="I119" s="39" t="s">
        <v>33</v>
      </c>
      <c r="J119" s="40">
        <f>IF(I119="Less(-)",-1,1)</f>
        <v>1</v>
      </c>
      <c r="K119" s="60" t="s">
        <v>34</v>
      </c>
      <c r="L119" s="60" t="s">
        <v>4</v>
      </c>
      <c r="M119" s="61"/>
      <c r="N119" s="62"/>
      <c r="O119" s="62"/>
      <c r="P119" s="63"/>
      <c r="Q119" s="62"/>
      <c r="R119" s="62"/>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39">
        <f>total_amount_ba($B$2,$D$2,D119,F119,J119,K119,M119)</f>
        <v>5806.5</v>
      </c>
      <c r="BB119" s="64">
        <f>BA119+SUM(N119:AZ119)</f>
        <v>5806.5</v>
      </c>
      <c r="BC119" s="48" t="str">
        <f>SpellNumber(L119,BB119)</f>
        <v>INR  Five Thousand Eight Hundred &amp; Six  and Paise Fifty Only</v>
      </c>
      <c r="IA119" s="21">
        <v>2.06</v>
      </c>
      <c r="IB119" s="21" t="s">
        <v>113</v>
      </c>
      <c r="ID119" s="21">
        <v>21</v>
      </c>
      <c r="IE119" s="22" t="s">
        <v>43</v>
      </c>
      <c r="IF119" s="22"/>
      <c r="IG119" s="22"/>
      <c r="IH119" s="22"/>
      <c r="II119" s="22"/>
    </row>
    <row r="120" spans="1:243" s="21" customFormat="1" ht="42.75">
      <c r="A120" s="49">
        <v>2.07</v>
      </c>
      <c r="B120" s="53" t="s">
        <v>114</v>
      </c>
      <c r="C120" s="34"/>
      <c r="D120" s="54">
        <v>5</v>
      </c>
      <c r="E120" s="55" t="s">
        <v>43</v>
      </c>
      <c r="F120" s="50">
        <v>366.46</v>
      </c>
      <c r="G120" s="59"/>
      <c r="H120" s="60"/>
      <c r="I120" s="39" t="s">
        <v>33</v>
      </c>
      <c r="J120" s="40">
        <f>IF(I120="Less(-)",-1,1)</f>
        <v>1</v>
      </c>
      <c r="K120" s="60" t="s">
        <v>34</v>
      </c>
      <c r="L120" s="60" t="s">
        <v>4</v>
      </c>
      <c r="M120" s="61"/>
      <c r="N120" s="62"/>
      <c r="O120" s="62"/>
      <c r="P120" s="63"/>
      <c r="Q120" s="62"/>
      <c r="R120" s="62"/>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39">
        <f>total_amount_ba($B$2,$D$2,D120,F120,J120,K120,M120)</f>
        <v>1832.3</v>
      </c>
      <c r="BB120" s="64">
        <f>BA120+SUM(N120:AZ120)</f>
        <v>1832.3</v>
      </c>
      <c r="BC120" s="48" t="str">
        <f>SpellNumber(L120,BB120)</f>
        <v>INR  One Thousand Eight Hundred &amp; Thirty Two  and Paise Thirty Only</v>
      </c>
      <c r="IA120" s="21">
        <v>2.07</v>
      </c>
      <c r="IB120" s="21" t="s">
        <v>114</v>
      </c>
      <c r="ID120" s="21">
        <v>5</v>
      </c>
      <c r="IE120" s="22" t="s">
        <v>43</v>
      </c>
      <c r="IF120" s="22"/>
      <c r="IG120" s="22"/>
      <c r="IH120" s="22"/>
      <c r="II120" s="22"/>
    </row>
    <row r="121" spans="1:243" s="21" customFormat="1" ht="78.75">
      <c r="A121" s="49">
        <v>2.08</v>
      </c>
      <c r="B121" s="53" t="s">
        <v>116</v>
      </c>
      <c r="C121" s="34"/>
      <c r="D121" s="71"/>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3"/>
      <c r="IA121" s="21">
        <v>2.08</v>
      </c>
      <c r="IB121" s="21" t="s">
        <v>116</v>
      </c>
      <c r="IE121" s="22"/>
      <c r="IF121" s="22"/>
      <c r="IG121" s="22"/>
      <c r="IH121" s="22"/>
      <c r="II121" s="22"/>
    </row>
    <row r="122" spans="1:243" s="21" customFormat="1" ht="28.5">
      <c r="A122" s="49">
        <v>2.09</v>
      </c>
      <c r="B122" s="53" t="s">
        <v>117</v>
      </c>
      <c r="C122" s="34"/>
      <c r="D122" s="54">
        <v>1</v>
      </c>
      <c r="E122" s="55" t="s">
        <v>46</v>
      </c>
      <c r="F122" s="50">
        <v>663.83</v>
      </c>
      <c r="G122" s="59"/>
      <c r="H122" s="60"/>
      <c r="I122" s="39" t="s">
        <v>33</v>
      </c>
      <c r="J122" s="40">
        <f>IF(I122="Less(-)",-1,1)</f>
        <v>1</v>
      </c>
      <c r="K122" s="60" t="s">
        <v>34</v>
      </c>
      <c r="L122" s="60" t="s">
        <v>4</v>
      </c>
      <c r="M122" s="61"/>
      <c r="N122" s="62"/>
      <c r="O122" s="62"/>
      <c r="P122" s="63"/>
      <c r="Q122" s="62"/>
      <c r="R122" s="62"/>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39">
        <f>total_amount_ba($B$2,$D$2,D122,F122,J122,K122,M122)</f>
        <v>663.83</v>
      </c>
      <c r="BB122" s="64">
        <f>BA122+SUM(N122:AZ122)</f>
        <v>663.83</v>
      </c>
      <c r="BC122" s="48" t="str">
        <f>SpellNumber(L122,BB122)</f>
        <v>INR  Six Hundred &amp; Sixty Three  and Paise Eighty Three Only</v>
      </c>
      <c r="IA122" s="21">
        <v>2.09</v>
      </c>
      <c r="IB122" s="21" t="s">
        <v>117</v>
      </c>
      <c r="ID122" s="21">
        <v>1</v>
      </c>
      <c r="IE122" s="22" t="s">
        <v>46</v>
      </c>
      <c r="IF122" s="22"/>
      <c r="IG122" s="22"/>
      <c r="IH122" s="22"/>
      <c r="II122" s="22"/>
    </row>
    <row r="123" spans="1:243" s="21" customFormat="1" ht="47.25">
      <c r="A123" s="49">
        <v>2.1</v>
      </c>
      <c r="B123" s="53" t="s">
        <v>118</v>
      </c>
      <c r="C123" s="34"/>
      <c r="D123" s="71"/>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3"/>
      <c r="IA123" s="21">
        <v>2.1</v>
      </c>
      <c r="IB123" s="21" t="s">
        <v>118</v>
      </c>
      <c r="IE123" s="22"/>
      <c r="IF123" s="22"/>
      <c r="IG123" s="22"/>
      <c r="IH123" s="22"/>
      <c r="II123" s="22"/>
    </row>
    <row r="124" spans="1:243" s="21" customFormat="1" ht="28.5">
      <c r="A124" s="49">
        <v>2.11</v>
      </c>
      <c r="B124" s="53" t="s">
        <v>119</v>
      </c>
      <c r="C124" s="34"/>
      <c r="D124" s="58">
        <v>1</v>
      </c>
      <c r="E124" s="58" t="s">
        <v>46</v>
      </c>
      <c r="F124" s="50">
        <v>466.77</v>
      </c>
      <c r="G124" s="59"/>
      <c r="H124" s="60"/>
      <c r="I124" s="39" t="s">
        <v>33</v>
      </c>
      <c r="J124" s="40">
        <f>IF(I124="Less(-)",-1,1)</f>
        <v>1</v>
      </c>
      <c r="K124" s="60" t="s">
        <v>34</v>
      </c>
      <c r="L124" s="60" t="s">
        <v>4</v>
      </c>
      <c r="M124" s="61"/>
      <c r="N124" s="62"/>
      <c r="O124" s="62"/>
      <c r="P124" s="63"/>
      <c r="Q124" s="62"/>
      <c r="R124" s="62"/>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39">
        <f>total_amount_ba($B$2,$D$2,D124,F124,J124,K124,M124)</f>
        <v>466.77</v>
      </c>
      <c r="BB124" s="64">
        <f>BA124+SUM(N124:AZ124)</f>
        <v>466.77</v>
      </c>
      <c r="BC124" s="48" t="str">
        <f>SpellNumber(L124,BB124)</f>
        <v>INR  Four Hundred &amp; Sixty Six  and Paise Seventy Seven Only</v>
      </c>
      <c r="IA124" s="21">
        <v>2.11</v>
      </c>
      <c r="IB124" s="21" t="s">
        <v>119</v>
      </c>
      <c r="ID124" s="21">
        <v>1</v>
      </c>
      <c r="IE124" s="22" t="s">
        <v>46</v>
      </c>
      <c r="IF124" s="22"/>
      <c r="IG124" s="22"/>
      <c r="IH124" s="22"/>
      <c r="II124" s="22"/>
    </row>
    <row r="125" spans="1:243" s="21" customFormat="1" ht="28.5">
      <c r="A125" s="49">
        <v>2.12</v>
      </c>
      <c r="B125" s="53" t="s">
        <v>120</v>
      </c>
      <c r="C125" s="34"/>
      <c r="D125" s="58">
        <v>1</v>
      </c>
      <c r="E125" s="58" t="s">
        <v>46</v>
      </c>
      <c r="F125" s="50">
        <v>404.87</v>
      </c>
      <c r="G125" s="59"/>
      <c r="H125" s="60"/>
      <c r="I125" s="39" t="s">
        <v>33</v>
      </c>
      <c r="J125" s="40">
        <f>IF(I125="Less(-)",-1,1)</f>
        <v>1</v>
      </c>
      <c r="K125" s="60" t="s">
        <v>34</v>
      </c>
      <c r="L125" s="60" t="s">
        <v>4</v>
      </c>
      <c r="M125" s="61"/>
      <c r="N125" s="62"/>
      <c r="O125" s="62"/>
      <c r="P125" s="63"/>
      <c r="Q125" s="62"/>
      <c r="R125" s="62"/>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39">
        <f>total_amount_ba($B$2,$D$2,D125,F125,J125,K125,M125)</f>
        <v>404.87</v>
      </c>
      <c r="BB125" s="64">
        <f>BA125+SUM(N125:AZ125)</f>
        <v>404.87</v>
      </c>
      <c r="BC125" s="48" t="str">
        <f>SpellNumber(L125,BB125)</f>
        <v>INR  Four Hundred &amp; Four  and Paise Eighty Seven Only</v>
      </c>
      <c r="IA125" s="21">
        <v>2.12</v>
      </c>
      <c r="IB125" s="21" t="s">
        <v>120</v>
      </c>
      <c r="ID125" s="21">
        <v>1</v>
      </c>
      <c r="IE125" s="22" t="s">
        <v>46</v>
      </c>
      <c r="IF125" s="22"/>
      <c r="IG125" s="22"/>
      <c r="IH125" s="22"/>
      <c r="II125" s="22"/>
    </row>
    <row r="126" spans="1:243" s="21" customFormat="1" ht="283.5">
      <c r="A126" s="49">
        <v>2.13</v>
      </c>
      <c r="B126" s="53" t="s">
        <v>122</v>
      </c>
      <c r="C126" s="34"/>
      <c r="D126" s="71"/>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3"/>
      <c r="IA126" s="21">
        <v>2.13</v>
      </c>
      <c r="IB126" s="21" t="s">
        <v>122</v>
      </c>
      <c r="IE126" s="22"/>
      <c r="IF126" s="22"/>
      <c r="IG126" s="22"/>
      <c r="IH126" s="22"/>
      <c r="II126" s="22"/>
    </row>
    <row r="127" spans="1:243" s="21" customFormat="1" ht="47.25">
      <c r="A127" s="49">
        <v>2.14</v>
      </c>
      <c r="B127" s="53" t="s">
        <v>123</v>
      </c>
      <c r="C127" s="34"/>
      <c r="D127" s="58">
        <v>2</v>
      </c>
      <c r="E127" s="58" t="s">
        <v>46</v>
      </c>
      <c r="F127" s="50">
        <v>1501.23</v>
      </c>
      <c r="G127" s="59"/>
      <c r="H127" s="60"/>
      <c r="I127" s="39" t="s">
        <v>33</v>
      </c>
      <c r="J127" s="40">
        <f>IF(I127="Less(-)",-1,1)</f>
        <v>1</v>
      </c>
      <c r="K127" s="60" t="s">
        <v>34</v>
      </c>
      <c r="L127" s="60" t="s">
        <v>4</v>
      </c>
      <c r="M127" s="61"/>
      <c r="N127" s="62"/>
      <c r="O127" s="62"/>
      <c r="P127" s="63"/>
      <c r="Q127" s="62"/>
      <c r="R127" s="62"/>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39">
        <f>total_amount_ba($B$2,$D$2,D127,F127,J127,K127,M127)</f>
        <v>3002.46</v>
      </c>
      <c r="BB127" s="64">
        <f>BA127+SUM(N127:AZ127)</f>
        <v>3002.46</v>
      </c>
      <c r="BC127" s="48" t="str">
        <f>SpellNumber(L127,BB127)</f>
        <v>INR  Three Thousand  &amp;Two  and Paise Forty Six Only</v>
      </c>
      <c r="IA127" s="21">
        <v>2.14</v>
      </c>
      <c r="IB127" s="21" t="s">
        <v>123</v>
      </c>
      <c r="ID127" s="21">
        <v>2</v>
      </c>
      <c r="IE127" s="22" t="s">
        <v>46</v>
      </c>
      <c r="IF127" s="22"/>
      <c r="IG127" s="22"/>
      <c r="IH127" s="22"/>
      <c r="II127" s="22"/>
    </row>
    <row r="128" spans="1:243" s="21" customFormat="1" ht="47.25">
      <c r="A128" s="49">
        <v>2.15</v>
      </c>
      <c r="B128" s="53" t="s">
        <v>183</v>
      </c>
      <c r="C128" s="34"/>
      <c r="D128" s="71"/>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3"/>
      <c r="IA128" s="21">
        <v>2.15</v>
      </c>
      <c r="IB128" s="21" t="s">
        <v>183</v>
      </c>
      <c r="IE128" s="22"/>
      <c r="IF128" s="22"/>
      <c r="IG128" s="22"/>
      <c r="IH128" s="22"/>
      <c r="II128" s="22"/>
    </row>
    <row r="129" spans="1:243" s="21" customFormat="1" ht="28.5">
      <c r="A129" s="49">
        <v>2.16</v>
      </c>
      <c r="B129" s="53" t="s">
        <v>124</v>
      </c>
      <c r="C129" s="34"/>
      <c r="D129" s="54">
        <v>28.05</v>
      </c>
      <c r="E129" s="55" t="s">
        <v>43</v>
      </c>
      <c r="F129" s="50">
        <v>8.42</v>
      </c>
      <c r="G129" s="59"/>
      <c r="H129" s="60"/>
      <c r="I129" s="39" t="s">
        <v>33</v>
      </c>
      <c r="J129" s="40">
        <f>IF(I129="Less(-)",-1,1)</f>
        <v>1</v>
      </c>
      <c r="K129" s="60" t="s">
        <v>34</v>
      </c>
      <c r="L129" s="60" t="s">
        <v>4</v>
      </c>
      <c r="M129" s="61"/>
      <c r="N129" s="62"/>
      <c r="O129" s="62"/>
      <c r="P129" s="63"/>
      <c r="Q129" s="62"/>
      <c r="R129" s="62"/>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39">
        <f>total_amount_ba($B$2,$D$2,D129,F129,J129,K129,M129)</f>
        <v>236.18</v>
      </c>
      <c r="BB129" s="64">
        <f>BA129+SUM(N129:AZ129)</f>
        <v>236.18</v>
      </c>
      <c r="BC129" s="48" t="str">
        <f>SpellNumber(L129,BB129)</f>
        <v>INR  Two Hundred &amp; Thirty Six  and Paise Eighteen Only</v>
      </c>
      <c r="IA129" s="21">
        <v>2.16</v>
      </c>
      <c r="IB129" s="21" t="s">
        <v>124</v>
      </c>
      <c r="ID129" s="21">
        <v>28.05</v>
      </c>
      <c r="IE129" s="22" t="s">
        <v>43</v>
      </c>
      <c r="IF129" s="22"/>
      <c r="IG129" s="22"/>
      <c r="IH129" s="22"/>
      <c r="II129" s="22"/>
    </row>
    <row r="130" spans="1:243" s="21" customFormat="1" ht="63">
      <c r="A130" s="49">
        <v>2.17</v>
      </c>
      <c r="B130" s="53" t="s">
        <v>125</v>
      </c>
      <c r="C130" s="34"/>
      <c r="D130" s="71"/>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3"/>
      <c r="IA130" s="21">
        <v>2.17</v>
      </c>
      <c r="IB130" s="21" t="s">
        <v>125</v>
      </c>
      <c r="IE130" s="22"/>
      <c r="IF130" s="22"/>
      <c r="IG130" s="22"/>
      <c r="IH130" s="22"/>
      <c r="II130" s="22"/>
    </row>
    <row r="131" spans="1:243" s="21" customFormat="1" ht="31.5" customHeight="1">
      <c r="A131" s="49">
        <v>2.18</v>
      </c>
      <c r="B131" s="53" t="s">
        <v>120</v>
      </c>
      <c r="C131" s="34"/>
      <c r="D131" s="58">
        <v>2</v>
      </c>
      <c r="E131" s="58" t="s">
        <v>46</v>
      </c>
      <c r="F131" s="50">
        <v>253.44</v>
      </c>
      <c r="G131" s="59"/>
      <c r="H131" s="60"/>
      <c r="I131" s="39" t="s">
        <v>33</v>
      </c>
      <c r="J131" s="40">
        <f>IF(I131="Less(-)",-1,1)</f>
        <v>1</v>
      </c>
      <c r="K131" s="60" t="s">
        <v>34</v>
      </c>
      <c r="L131" s="60" t="s">
        <v>4</v>
      </c>
      <c r="M131" s="61"/>
      <c r="N131" s="62"/>
      <c r="O131" s="62"/>
      <c r="P131" s="63"/>
      <c r="Q131" s="62"/>
      <c r="R131" s="62"/>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39">
        <f>total_amount_ba($B$2,$D$2,D131,F131,J131,K131,M131)</f>
        <v>506.88</v>
      </c>
      <c r="BB131" s="64">
        <f>BA131+SUM(N131:AZ131)</f>
        <v>506.88</v>
      </c>
      <c r="BC131" s="48" t="str">
        <f>SpellNumber(L131,BB131)</f>
        <v>INR  Five Hundred &amp; Six  and Paise Eighty Eight Only</v>
      </c>
      <c r="IA131" s="21">
        <v>2.18</v>
      </c>
      <c r="IB131" s="21" t="s">
        <v>120</v>
      </c>
      <c r="ID131" s="21">
        <v>2</v>
      </c>
      <c r="IE131" s="22" t="s">
        <v>46</v>
      </c>
      <c r="IF131" s="22"/>
      <c r="IG131" s="22"/>
      <c r="IH131" s="22"/>
      <c r="II131" s="22"/>
    </row>
    <row r="132" spans="1:243" s="21" customFormat="1" ht="63">
      <c r="A132" s="49">
        <v>2.19</v>
      </c>
      <c r="B132" s="53" t="s">
        <v>126</v>
      </c>
      <c r="C132" s="34"/>
      <c r="D132" s="71"/>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3"/>
      <c r="IA132" s="21">
        <v>2.19</v>
      </c>
      <c r="IB132" s="21" t="s">
        <v>126</v>
      </c>
      <c r="IE132" s="22"/>
      <c r="IF132" s="22"/>
      <c r="IG132" s="22"/>
      <c r="IH132" s="22"/>
      <c r="II132" s="22"/>
    </row>
    <row r="133" spans="1:243" s="21" customFormat="1" ht="42.75">
      <c r="A133" s="49">
        <v>2.2</v>
      </c>
      <c r="B133" s="53" t="s">
        <v>121</v>
      </c>
      <c r="C133" s="34"/>
      <c r="D133" s="54">
        <v>4</v>
      </c>
      <c r="E133" s="55" t="s">
        <v>46</v>
      </c>
      <c r="F133" s="50">
        <v>621.13</v>
      </c>
      <c r="G133" s="59"/>
      <c r="H133" s="60"/>
      <c r="I133" s="39" t="s">
        <v>33</v>
      </c>
      <c r="J133" s="40">
        <f>IF(I133="Less(-)",-1,1)</f>
        <v>1</v>
      </c>
      <c r="K133" s="60" t="s">
        <v>34</v>
      </c>
      <c r="L133" s="60" t="s">
        <v>4</v>
      </c>
      <c r="M133" s="61"/>
      <c r="N133" s="62"/>
      <c r="O133" s="62"/>
      <c r="P133" s="63"/>
      <c r="Q133" s="62"/>
      <c r="R133" s="62"/>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39">
        <f>total_amount_ba($B$2,$D$2,D133,F133,J133,K133,M133)</f>
        <v>2484.52</v>
      </c>
      <c r="BB133" s="64">
        <f>BA133+SUM(N133:AZ133)</f>
        <v>2484.52</v>
      </c>
      <c r="BC133" s="48" t="str">
        <f>SpellNumber(L133,BB133)</f>
        <v>INR  Two Thousand Four Hundred &amp; Eighty Four  and Paise Fifty Two Only</v>
      </c>
      <c r="IA133" s="21">
        <v>2.2</v>
      </c>
      <c r="IB133" s="21" t="s">
        <v>121</v>
      </c>
      <c r="ID133" s="21">
        <v>4</v>
      </c>
      <c r="IE133" s="22" t="s">
        <v>46</v>
      </c>
      <c r="IF133" s="22"/>
      <c r="IG133" s="22"/>
      <c r="IH133" s="22"/>
      <c r="II133" s="22"/>
    </row>
    <row r="134" spans="1:243" s="21" customFormat="1" ht="63">
      <c r="A134" s="49">
        <v>2.21</v>
      </c>
      <c r="B134" s="53" t="s">
        <v>127</v>
      </c>
      <c r="C134" s="34"/>
      <c r="D134" s="71"/>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3"/>
      <c r="IA134" s="21">
        <v>2.21</v>
      </c>
      <c r="IB134" s="21" t="s">
        <v>127</v>
      </c>
      <c r="IE134" s="22"/>
      <c r="IF134" s="22"/>
      <c r="IG134" s="22"/>
      <c r="IH134" s="22"/>
      <c r="II134" s="22"/>
    </row>
    <row r="135" spans="1:243" s="21" customFormat="1" ht="42.75">
      <c r="A135" s="49">
        <v>2.22</v>
      </c>
      <c r="B135" s="53" t="s">
        <v>128</v>
      </c>
      <c r="C135" s="34"/>
      <c r="D135" s="54">
        <v>4</v>
      </c>
      <c r="E135" s="55" t="s">
        <v>46</v>
      </c>
      <c r="F135" s="50">
        <v>438.71</v>
      </c>
      <c r="G135" s="59"/>
      <c r="H135" s="60"/>
      <c r="I135" s="39" t="s">
        <v>33</v>
      </c>
      <c r="J135" s="40">
        <f>IF(I135="Less(-)",-1,1)</f>
        <v>1</v>
      </c>
      <c r="K135" s="60" t="s">
        <v>34</v>
      </c>
      <c r="L135" s="60" t="s">
        <v>4</v>
      </c>
      <c r="M135" s="61"/>
      <c r="N135" s="62"/>
      <c r="O135" s="62"/>
      <c r="P135" s="63"/>
      <c r="Q135" s="62"/>
      <c r="R135" s="62"/>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39">
        <f>total_amount_ba($B$2,$D$2,D135,F135,J135,K135,M135)</f>
        <v>1754.84</v>
      </c>
      <c r="BB135" s="64">
        <f>BA135+SUM(N135:AZ135)</f>
        <v>1754.84</v>
      </c>
      <c r="BC135" s="48" t="str">
        <f>SpellNumber(L135,BB135)</f>
        <v>INR  One Thousand Seven Hundred &amp; Fifty Four  and Paise Eighty Four Only</v>
      </c>
      <c r="IA135" s="21">
        <v>2.22</v>
      </c>
      <c r="IB135" s="21" t="s">
        <v>128</v>
      </c>
      <c r="ID135" s="21">
        <v>4</v>
      </c>
      <c r="IE135" s="22" t="s">
        <v>46</v>
      </c>
      <c r="IF135" s="22"/>
      <c r="IG135" s="22"/>
      <c r="IH135" s="22"/>
      <c r="II135" s="22"/>
    </row>
    <row r="136" spans="1:243" s="21" customFormat="1" ht="63">
      <c r="A136" s="49">
        <v>2.23</v>
      </c>
      <c r="B136" s="53" t="s">
        <v>129</v>
      </c>
      <c r="C136" s="34"/>
      <c r="D136" s="54">
        <v>4</v>
      </c>
      <c r="E136" s="55" t="s">
        <v>46</v>
      </c>
      <c r="F136" s="50">
        <v>54.1</v>
      </c>
      <c r="G136" s="59"/>
      <c r="H136" s="60"/>
      <c r="I136" s="39" t="s">
        <v>33</v>
      </c>
      <c r="J136" s="40">
        <f>IF(I136="Less(-)",-1,1)</f>
        <v>1</v>
      </c>
      <c r="K136" s="60" t="s">
        <v>34</v>
      </c>
      <c r="L136" s="60" t="s">
        <v>4</v>
      </c>
      <c r="M136" s="61"/>
      <c r="N136" s="62"/>
      <c r="O136" s="62"/>
      <c r="P136" s="63"/>
      <c r="Q136" s="62"/>
      <c r="R136" s="62"/>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39">
        <f>total_amount_ba($B$2,$D$2,D136,F136,J136,K136,M136)</f>
        <v>216.4</v>
      </c>
      <c r="BB136" s="64">
        <f>BA136+SUM(N136:AZ136)</f>
        <v>216.4</v>
      </c>
      <c r="BC136" s="48" t="str">
        <f>SpellNumber(L136,BB136)</f>
        <v>INR  Two Hundred &amp; Sixteen  and Paise Forty Only</v>
      </c>
      <c r="IA136" s="21">
        <v>2.23</v>
      </c>
      <c r="IB136" s="21" t="s">
        <v>129</v>
      </c>
      <c r="ID136" s="21">
        <v>4</v>
      </c>
      <c r="IE136" s="22" t="s">
        <v>46</v>
      </c>
      <c r="IF136" s="22"/>
      <c r="IG136" s="22"/>
      <c r="IH136" s="22"/>
      <c r="II136" s="22"/>
    </row>
    <row r="137" spans="1:243" s="21" customFormat="1" ht="31.5">
      <c r="A137" s="49">
        <v>2.24</v>
      </c>
      <c r="B137" s="53" t="s">
        <v>130</v>
      </c>
      <c r="C137" s="34"/>
      <c r="D137" s="71"/>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3"/>
      <c r="IA137" s="21">
        <v>2.24</v>
      </c>
      <c r="IB137" s="21" t="s">
        <v>130</v>
      </c>
      <c r="IE137" s="22"/>
      <c r="IF137" s="22"/>
      <c r="IG137" s="22"/>
      <c r="IH137" s="22"/>
      <c r="II137" s="22"/>
    </row>
    <row r="138" spans="1:243" s="21" customFormat="1" ht="31.5">
      <c r="A138" s="49">
        <v>2.25</v>
      </c>
      <c r="B138" s="53" t="s">
        <v>131</v>
      </c>
      <c r="C138" s="34"/>
      <c r="D138" s="54">
        <v>2</v>
      </c>
      <c r="E138" s="55" t="s">
        <v>46</v>
      </c>
      <c r="F138" s="50">
        <v>317.76</v>
      </c>
      <c r="G138" s="59"/>
      <c r="H138" s="60"/>
      <c r="I138" s="39" t="s">
        <v>33</v>
      </c>
      <c r="J138" s="40">
        <f>IF(I138="Less(-)",-1,1)</f>
        <v>1</v>
      </c>
      <c r="K138" s="60" t="s">
        <v>34</v>
      </c>
      <c r="L138" s="60" t="s">
        <v>4</v>
      </c>
      <c r="M138" s="61"/>
      <c r="N138" s="62"/>
      <c r="O138" s="62"/>
      <c r="P138" s="63"/>
      <c r="Q138" s="62"/>
      <c r="R138" s="62"/>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39">
        <f>total_amount_ba($B$2,$D$2,D138,F138,J138,K138,M138)</f>
        <v>635.52</v>
      </c>
      <c r="BB138" s="64">
        <f>BA138+SUM(N138:AZ138)</f>
        <v>635.52</v>
      </c>
      <c r="BC138" s="48" t="str">
        <f>SpellNumber(L138,BB138)</f>
        <v>INR  Six Hundred &amp; Thirty Five  and Paise Fifty Two Only</v>
      </c>
      <c r="IA138" s="21">
        <v>2.25</v>
      </c>
      <c r="IB138" s="21" t="s">
        <v>131</v>
      </c>
      <c r="ID138" s="21">
        <v>2</v>
      </c>
      <c r="IE138" s="22" t="s">
        <v>46</v>
      </c>
      <c r="IF138" s="22"/>
      <c r="IG138" s="22"/>
      <c r="IH138" s="22"/>
      <c r="II138" s="22"/>
    </row>
    <row r="139" spans="1:243" s="21" customFormat="1" ht="15.75">
      <c r="A139" s="49">
        <v>2.26</v>
      </c>
      <c r="B139" s="53" t="s">
        <v>132</v>
      </c>
      <c r="C139" s="34"/>
      <c r="D139" s="71"/>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3"/>
      <c r="IA139" s="21">
        <v>2.26</v>
      </c>
      <c r="IB139" s="21" t="s">
        <v>132</v>
      </c>
      <c r="IE139" s="22"/>
      <c r="IF139" s="22"/>
      <c r="IG139" s="22"/>
      <c r="IH139" s="22"/>
      <c r="II139" s="22"/>
    </row>
    <row r="140" spans="1:243" s="21" customFormat="1" ht="94.5">
      <c r="A140" s="49">
        <v>2.27</v>
      </c>
      <c r="B140" s="53" t="s">
        <v>133</v>
      </c>
      <c r="C140" s="34"/>
      <c r="D140" s="71"/>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3"/>
      <c r="IA140" s="21">
        <v>2.27</v>
      </c>
      <c r="IB140" s="21" t="s">
        <v>133</v>
      </c>
      <c r="IE140" s="22"/>
      <c r="IF140" s="22"/>
      <c r="IG140" s="22"/>
      <c r="IH140" s="22"/>
      <c r="II140" s="22"/>
    </row>
    <row r="141" spans="1:243" s="21" customFormat="1" ht="30.75" customHeight="1">
      <c r="A141" s="49">
        <v>2.28</v>
      </c>
      <c r="B141" s="53" t="s">
        <v>134</v>
      </c>
      <c r="C141" s="34"/>
      <c r="D141" s="54">
        <v>1.8</v>
      </c>
      <c r="E141" s="55" t="s">
        <v>43</v>
      </c>
      <c r="F141" s="50">
        <v>329.46</v>
      </c>
      <c r="G141" s="59"/>
      <c r="H141" s="60"/>
      <c r="I141" s="39" t="s">
        <v>33</v>
      </c>
      <c r="J141" s="40">
        <f>IF(I141="Less(-)",-1,1)</f>
        <v>1</v>
      </c>
      <c r="K141" s="60" t="s">
        <v>34</v>
      </c>
      <c r="L141" s="60" t="s">
        <v>4</v>
      </c>
      <c r="M141" s="61"/>
      <c r="N141" s="62"/>
      <c r="O141" s="62"/>
      <c r="P141" s="63"/>
      <c r="Q141" s="62"/>
      <c r="R141" s="62"/>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39">
        <f>total_amount_ba($B$2,$D$2,D141,F141,J141,K141,M141)</f>
        <v>593.03</v>
      </c>
      <c r="BB141" s="64">
        <f>BA141+SUM(N141:AZ141)</f>
        <v>593.03</v>
      </c>
      <c r="BC141" s="48" t="str">
        <f>SpellNumber(L141,BB141)</f>
        <v>INR  Five Hundred &amp; Ninety Three  and Paise Three Only</v>
      </c>
      <c r="IA141" s="21">
        <v>2.28</v>
      </c>
      <c r="IB141" s="21" t="s">
        <v>134</v>
      </c>
      <c r="ID141" s="21">
        <v>1.8</v>
      </c>
      <c r="IE141" s="22" t="s">
        <v>43</v>
      </c>
      <c r="IF141" s="22"/>
      <c r="IG141" s="22"/>
      <c r="IH141" s="22"/>
      <c r="II141" s="22"/>
    </row>
    <row r="142" spans="1:243" s="21" customFormat="1" ht="42.75">
      <c r="A142" s="49">
        <v>2.29</v>
      </c>
      <c r="B142" s="53" t="s">
        <v>184</v>
      </c>
      <c r="C142" s="34"/>
      <c r="D142" s="58">
        <v>17.3</v>
      </c>
      <c r="E142" s="58" t="s">
        <v>43</v>
      </c>
      <c r="F142" s="50">
        <v>518.54</v>
      </c>
      <c r="G142" s="59"/>
      <c r="H142" s="60"/>
      <c r="I142" s="39" t="s">
        <v>33</v>
      </c>
      <c r="J142" s="40">
        <f>IF(I142="Less(-)",-1,1)</f>
        <v>1</v>
      </c>
      <c r="K142" s="60" t="s">
        <v>34</v>
      </c>
      <c r="L142" s="60" t="s">
        <v>4</v>
      </c>
      <c r="M142" s="61"/>
      <c r="N142" s="62"/>
      <c r="O142" s="62"/>
      <c r="P142" s="63"/>
      <c r="Q142" s="62"/>
      <c r="R142" s="62"/>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39">
        <f>total_amount_ba($B$2,$D$2,D142,F142,J142,K142,M142)</f>
        <v>8970.74</v>
      </c>
      <c r="BB142" s="64">
        <f>BA142+SUM(N142:AZ142)</f>
        <v>8970.74</v>
      </c>
      <c r="BC142" s="48" t="str">
        <f>SpellNumber(L142,BB142)</f>
        <v>INR  Eight Thousand Nine Hundred &amp; Seventy  and Paise Seventy Four Only</v>
      </c>
      <c r="IA142" s="21">
        <v>2.29</v>
      </c>
      <c r="IB142" s="21" t="s">
        <v>184</v>
      </c>
      <c r="ID142" s="21">
        <v>17.3</v>
      </c>
      <c r="IE142" s="22" t="s">
        <v>43</v>
      </c>
      <c r="IF142" s="22"/>
      <c r="IG142" s="22"/>
      <c r="IH142" s="22"/>
      <c r="II142" s="22"/>
    </row>
    <row r="143" spans="1:243" s="21" customFormat="1" ht="94.5">
      <c r="A143" s="49">
        <v>2.3</v>
      </c>
      <c r="B143" s="53" t="s">
        <v>135</v>
      </c>
      <c r="C143" s="34"/>
      <c r="D143" s="71"/>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3"/>
      <c r="IA143" s="21">
        <v>2.3</v>
      </c>
      <c r="IB143" s="21" t="s">
        <v>135</v>
      </c>
      <c r="IE143" s="22"/>
      <c r="IF143" s="22"/>
      <c r="IG143" s="22"/>
      <c r="IH143" s="22"/>
      <c r="II143" s="22"/>
    </row>
    <row r="144" spans="1:243" s="21" customFormat="1" ht="28.5">
      <c r="A144" s="49">
        <v>2.31</v>
      </c>
      <c r="B144" s="53" t="s">
        <v>136</v>
      </c>
      <c r="C144" s="34"/>
      <c r="D144" s="58">
        <v>1</v>
      </c>
      <c r="E144" s="58" t="s">
        <v>43</v>
      </c>
      <c r="F144" s="50">
        <v>785.18</v>
      </c>
      <c r="G144" s="59"/>
      <c r="H144" s="60"/>
      <c r="I144" s="39" t="s">
        <v>33</v>
      </c>
      <c r="J144" s="40">
        <f>IF(I144="Less(-)",-1,1)</f>
        <v>1</v>
      </c>
      <c r="K144" s="60" t="s">
        <v>34</v>
      </c>
      <c r="L144" s="60" t="s">
        <v>4</v>
      </c>
      <c r="M144" s="61"/>
      <c r="N144" s="62"/>
      <c r="O144" s="62"/>
      <c r="P144" s="63"/>
      <c r="Q144" s="62"/>
      <c r="R144" s="62"/>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39">
        <f>total_amount_ba($B$2,$D$2,D144,F144,J144,K144,M144)</f>
        <v>785.18</v>
      </c>
      <c r="BB144" s="64">
        <f>BA144+SUM(N144:AZ144)</f>
        <v>785.18</v>
      </c>
      <c r="BC144" s="48" t="str">
        <f>SpellNumber(L144,BB144)</f>
        <v>INR  Seven Hundred &amp; Eighty Five  and Paise Eighteen Only</v>
      </c>
      <c r="IA144" s="21">
        <v>2.31</v>
      </c>
      <c r="IB144" s="21" t="s">
        <v>136</v>
      </c>
      <c r="ID144" s="21">
        <v>1</v>
      </c>
      <c r="IE144" s="22" t="s">
        <v>43</v>
      </c>
      <c r="IF144" s="22"/>
      <c r="IG144" s="22"/>
      <c r="IH144" s="22"/>
      <c r="II144" s="22"/>
    </row>
    <row r="145" spans="1:243" s="21" customFormat="1" ht="42.75">
      <c r="A145" s="49">
        <v>2.32</v>
      </c>
      <c r="B145" s="53" t="s">
        <v>185</v>
      </c>
      <c r="C145" s="34"/>
      <c r="D145" s="54">
        <v>17.3</v>
      </c>
      <c r="E145" s="55" t="s">
        <v>43</v>
      </c>
      <c r="F145" s="50">
        <v>960.24</v>
      </c>
      <c r="G145" s="59"/>
      <c r="H145" s="60"/>
      <c r="I145" s="39" t="s">
        <v>33</v>
      </c>
      <c r="J145" s="40">
        <f>IF(I145="Less(-)",-1,1)</f>
        <v>1</v>
      </c>
      <c r="K145" s="60" t="s">
        <v>34</v>
      </c>
      <c r="L145" s="60" t="s">
        <v>4</v>
      </c>
      <c r="M145" s="61"/>
      <c r="N145" s="62"/>
      <c r="O145" s="62"/>
      <c r="P145" s="63"/>
      <c r="Q145" s="62"/>
      <c r="R145" s="62"/>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39">
        <f>total_amount_ba($B$2,$D$2,D145,F145,J145,K145,M145)</f>
        <v>16612.15</v>
      </c>
      <c r="BB145" s="64">
        <f>BA145+SUM(N145:AZ145)</f>
        <v>16612.15</v>
      </c>
      <c r="BC145" s="48" t="str">
        <f>SpellNumber(L145,BB145)</f>
        <v>INR  Sixteen Thousand Six Hundred &amp; Twelve  and Paise Fifteen Only</v>
      </c>
      <c r="IA145" s="21">
        <v>2.32</v>
      </c>
      <c r="IB145" s="21" t="s">
        <v>185</v>
      </c>
      <c r="ID145" s="21">
        <v>17.3</v>
      </c>
      <c r="IE145" s="22" t="s">
        <v>43</v>
      </c>
      <c r="IF145" s="22"/>
      <c r="IG145" s="22"/>
      <c r="IH145" s="22"/>
      <c r="II145" s="22"/>
    </row>
    <row r="146" spans="1:243" s="21" customFormat="1" ht="110.25" customHeight="1">
      <c r="A146" s="49">
        <v>2.33</v>
      </c>
      <c r="B146" s="53" t="s">
        <v>137</v>
      </c>
      <c r="C146" s="34"/>
      <c r="D146" s="71"/>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3"/>
      <c r="IA146" s="21">
        <v>2.33</v>
      </c>
      <c r="IB146" s="21" t="s">
        <v>137</v>
      </c>
      <c r="IE146" s="22"/>
      <c r="IF146" s="22"/>
      <c r="IG146" s="22"/>
      <c r="IH146" s="22"/>
      <c r="II146" s="22"/>
    </row>
    <row r="147" spans="1:243" s="21" customFormat="1" ht="15.75">
      <c r="A147" s="49">
        <v>2.34</v>
      </c>
      <c r="B147" s="53" t="s">
        <v>138</v>
      </c>
      <c r="C147" s="34"/>
      <c r="D147" s="71"/>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3"/>
      <c r="IA147" s="21">
        <v>2.34</v>
      </c>
      <c r="IB147" s="21" t="s">
        <v>138</v>
      </c>
      <c r="IE147" s="22"/>
      <c r="IF147" s="22"/>
      <c r="IG147" s="22"/>
      <c r="IH147" s="22"/>
      <c r="II147" s="22"/>
    </row>
    <row r="148" spans="1:243" s="21" customFormat="1" ht="47.25">
      <c r="A148" s="49">
        <v>2.35</v>
      </c>
      <c r="B148" s="53" t="s">
        <v>139</v>
      </c>
      <c r="C148" s="34"/>
      <c r="D148" s="58">
        <v>1</v>
      </c>
      <c r="E148" s="58" t="s">
        <v>46</v>
      </c>
      <c r="F148" s="50">
        <v>2151.29</v>
      </c>
      <c r="G148" s="59"/>
      <c r="H148" s="60"/>
      <c r="I148" s="39" t="s">
        <v>33</v>
      </c>
      <c r="J148" s="40">
        <f>IF(I148="Less(-)",-1,1)</f>
        <v>1</v>
      </c>
      <c r="K148" s="60" t="s">
        <v>34</v>
      </c>
      <c r="L148" s="60" t="s">
        <v>4</v>
      </c>
      <c r="M148" s="61"/>
      <c r="N148" s="62"/>
      <c r="O148" s="62"/>
      <c r="P148" s="63"/>
      <c r="Q148" s="62"/>
      <c r="R148" s="62"/>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39">
        <f>total_amount_ba($B$2,$D$2,D148,F148,J148,K148,M148)</f>
        <v>2151.29</v>
      </c>
      <c r="BB148" s="64">
        <f>BA148+SUM(N148:AZ148)</f>
        <v>2151.29</v>
      </c>
      <c r="BC148" s="48" t="str">
        <f>SpellNumber(L148,BB148)</f>
        <v>INR  Two Thousand One Hundred &amp; Fifty One  and Paise Twenty Nine Only</v>
      </c>
      <c r="IA148" s="21">
        <v>2.35</v>
      </c>
      <c r="IB148" s="21" t="s">
        <v>139</v>
      </c>
      <c r="ID148" s="21">
        <v>1</v>
      </c>
      <c r="IE148" s="22" t="s">
        <v>46</v>
      </c>
      <c r="IF148" s="22"/>
      <c r="IG148" s="22"/>
      <c r="IH148" s="22"/>
      <c r="II148" s="22"/>
    </row>
    <row r="149" spans="1:243" s="21" customFormat="1" ht="15.75">
      <c r="A149" s="49">
        <v>2.36</v>
      </c>
      <c r="B149" s="53" t="s">
        <v>186</v>
      </c>
      <c r="C149" s="34"/>
      <c r="D149" s="71"/>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3"/>
      <c r="IA149" s="21">
        <v>2.36</v>
      </c>
      <c r="IB149" s="21" t="s">
        <v>186</v>
      </c>
      <c r="IE149" s="22"/>
      <c r="IF149" s="22"/>
      <c r="IG149" s="22"/>
      <c r="IH149" s="22"/>
      <c r="II149" s="22"/>
    </row>
    <row r="150" spans="1:243" s="21" customFormat="1" ht="47.25">
      <c r="A150" s="49">
        <v>2.37</v>
      </c>
      <c r="B150" s="53" t="s">
        <v>139</v>
      </c>
      <c r="C150" s="34"/>
      <c r="D150" s="54">
        <v>6</v>
      </c>
      <c r="E150" s="55" t="s">
        <v>46</v>
      </c>
      <c r="F150" s="50">
        <v>2169.57</v>
      </c>
      <c r="G150" s="59"/>
      <c r="H150" s="60"/>
      <c r="I150" s="39" t="s">
        <v>33</v>
      </c>
      <c r="J150" s="40">
        <f>IF(I150="Less(-)",-1,1)</f>
        <v>1</v>
      </c>
      <c r="K150" s="60" t="s">
        <v>34</v>
      </c>
      <c r="L150" s="60" t="s">
        <v>4</v>
      </c>
      <c r="M150" s="61"/>
      <c r="N150" s="62"/>
      <c r="O150" s="62"/>
      <c r="P150" s="63"/>
      <c r="Q150" s="62"/>
      <c r="R150" s="62"/>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39">
        <f>total_amount_ba($B$2,$D$2,D150,F150,J150,K150,M150)</f>
        <v>13017.42</v>
      </c>
      <c r="BB150" s="64">
        <f>BA150+SUM(N150:AZ150)</f>
        <v>13017.42</v>
      </c>
      <c r="BC150" s="48" t="str">
        <f>SpellNumber(L150,BB150)</f>
        <v>INR  Thirteen Thousand  &amp;Seventeen  and Paise Forty Two Only</v>
      </c>
      <c r="IA150" s="21">
        <v>2.37</v>
      </c>
      <c r="IB150" s="21" t="s">
        <v>139</v>
      </c>
      <c r="ID150" s="21">
        <v>6</v>
      </c>
      <c r="IE150" s="22" t="s">
        <v>46</v>
      </c>
      <c r="IF150" s="22"/>
      <c r="IG150" s="22"/>
      <c r="IH150" s="22"/>
      <c r="II150" s="22"/>
    </row>
    <row r="151" spans="1:243" s="21" customFormat="1" ht="94.5">
      <c r="A151" s="49">
        <v>2.38</v>
      </c>
      <c r="B151" s="53" t="s">
        <v>187</v>
      </c>
      <c r="C151" s="34"/>
      <c r="D151" s="71"/>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3"/>
      <c r="IA151" s="21">
        <v>2.38</v>
      </c>
      <c r="IB151" s="21" t="s">
        <v>187</v>
      </c>
      <c r="IE151" s="22"/>
      <c r="IF151" s="22"/>
      <c r="IG151" s="22"/>
      <c r="IH151" s="22"/>
      <c r="II151" s="22"/>
    </row>
    <row r="152" spans="1:243" s="21" customFormat="1" ht="28.5">
      <c r="A152" s="49">
        <v>2.39</v>
      </c>
      <c r="B152" s="53" t="s">
        <v>184</v>
      </c>
      <c r="C152" s="34"/>
      <c r="D152" s="54">
        <v>10.3</v>
      </c>
      <c r="E152" s="55" t="s">
        <v>43</v>
      </c>
      <c r="F152" s="50">
        <v>71.11</v>
      </c>
      <c r="G152" s="59"/>
      <c r="H152" s="60"/>
      <c r="I152" s="39" t="s">
        <v>33</v>
      </c>
      <c r="J152" s="40">
        <f>IF(I152="Less(-)",-1,1)</f>
        <v>1</v>
      </c>
      <c r="K152" s="60" t="s">
        <v>34</v>
      </c>
      <c r="L152" s="60" t="s">
        <v>4</v>
      </c>
      <c r="M152" s="61"/>
      <c r="N152" s="62"/>
      <c r="O152" s="62"/>
      <c r="P152" s="63"/>
      <c r="Q152" s="62"/>
      <c r="R152" s="62"/>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39">
        <f>total_amount_ba($B$2,$D$2,D152,F152,J152,K152,M152)</f>
        <v>732.43</v>
      </c>
      <c r="BB152" s="64">
        <f>BA152+SUM(N152:AZ152)</f>
        <v>732.43</v>
      </c>
      <c r="BC152" s="48" t="str">
        <f>SpellNumber(L152,BB152)</f>
        <v>INR  Seven Hundred &amp; Thirty Two  and Paise Forty Three Only</v>
      </c>
      <c r="IA152" s="21">
        <v>2.39</v>
      </c>
      <c r="IB152" s="21" t="s">
        <v>184</v>
      </c>
      <c r="ID152" s="21">
        <v>10.3</v>
      </c>
      <c r="IE152" s="22" t="s">
        <v>43</v>
      </c>
      <c r="IF152" s="22"/>
      <c r="IG152" s="22"/>
      <c r="IH152" s="22"/>
      <c r="II152" s="22"/>
    </row>
    <row r="153" spans="1:243" s="21" customFormat="1" ht="28.5">
      <c r="A153" s="49">
        <v>2.4</v>
      </c>
      <c r="B153" s="53" t="s">
        <v>188</v>
      </c>
      <c r="C153" s="34"/>
      <c r="D153" s="58">
        <v>36</v>
      </c>
      <c r="E153" s="58" t="s">
        <v>43</v>
      </c>
      <c r="F153" s="50">
        <v>84.74</v>
      </c>
      <c r="G153" s="59"/>
      <c r="H153" s="60"/>
      <c r="I153" s="39" t="s">
        <v>33</v>
      </c>
      <c r="J153" s="40">
        <f>IF(I153="Less(-)",-1,1)</f>
        <v>1</v>
      </c>
      <c r="K153" s="60" t="s">
        <v>34</v>
      </c>
      <c r="L153" s="60" t="s">
        <v>4</v>
      </c>
      <c r="M153" s="61"/>
      <c r="N153" s="62"/>
      <c r="O153" s="62"/>
      <c r="P153" s="63"/>
      <c r="Q153" s="62"/>
      <c r="R153" s="62"/>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39">
        <f>total_amount_ba($B$2,$D$2,D153,F153,J153,K153,M153)</f>
        <v>3050.64</v>
      </c>
      <c r="BB153" s="64">
        <f>BA153+SUM(N153:AZ153)</f>
        <v>3050.64</v>
      </c>
      <c r="BC153" s="48" t="str">
        <f>SpellNumber(L153,BB153)</f>
        <v>INR  Three Thousand  &amp;Fifty  and Paise Sixty Four Only</v>
      </c>
      <c r="IA153" s="21">
        <v>2.4</v>
      </c>
      <c r="IB153" s="21" t="s">
        <v>188</v>
      </c>
      <c r="ID153" s="21">
        <v>36</v>
      </c>
      <c r="IE153" s="22" t="s">
        <v>43</v>
      </c>
      <c r="IF153" s="22"/>
      <c r="IG153" s="22"/>
      <c r="IH153" s="22"/>
      <c r="II153" s="22"/>
    </row>
    <row r="154" spans="1:243" s="21" customFormat="1" ht="94.5">
      <c r="A154" s="49">
        <v>2.41</v>
      </c>
      <c r="B154" s="53" t="s">
        <v>189</v>
      </c>
      <c r="C154" s="34"/>
      <c r="D154" s="71"/>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3"/>
      <c r="IA154" s="21">
        <v>2.41</v>
      </c>
      <c r="IB154" s="21" t="s">
        <v>189</v>
      </c>
      <c r="IE154" s="22"/>
      <c r="IF154" s="22"/>
      <c r="IG154" s="22"/>
      <c r="IH154" s="22"/>
      <c r="II154" s="22"/>
    </row>
    <row r="155" spans="1:243" s="21" customFormat="1" ht="42.75">
      <c r="A155" s="49">
        <v>2.42</v>
      </c>
      <c r="B155" s="53" t="s">
        <v>190</v>
      </c>
      <c r="C155" s="34"/>
      <c r="D155" s="58">
        <v>69</v>
      </c>
      <c r="E155" s="58" t="s">
        <v>43</v>
      </c>
      <c r="F155" s="50">
        <v>790.93</v>
      </c>
      <c r="G155" s="59"/>
      <c r="H155" s="60"/>
      <c r="I155" s="39" t="s">
        <v>33</v>
      </c>
      <c r="J155" s="40">
        <f>IF(I155="Less(-)",-1,1)</f>
        <v>1</v>
      </c>
      <c r="K155" s="60" t="s">
        <v>34</v>
      </c>
      <c r="L155" s="60" t="s">
        <v>4</v>
      </c>
      <c r="M155" s="61"/>
      <c r="N155" s="62"/>
      <c r="O155" s="62"/>
      <c r="P155" s="63"/>
      <c r="Q155" s="62"/>
      <c r="R155" s="62"/>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39">
        <f>total_amount_ba($B$2,$D$2,D155,F155,J155,K155,M155)</f>
        <v>54574.17</v>
      </c>
      <c r="BB155" s="64">
        <f>BA155+SUM(N155:AZ155)</f>
        <v>54574.17</v>
      </c>
      <c r="BC155" s="48" t="str">
        <f>SpellNumber(L155,BB155)</f>
        <v>INR  Fifty Four Thousand Five Hundred &amp; Seventy Four  and Paise Seventeen Only</v>
      </c>
      <c r="IA155" s="21">
        <v>2.42</v>
      </c>
      <c r="IB155" s="21" t="s">
        <v>190</v>
      </c>
      <c r="ID155" s="21">
        <v>69</v>
      </c>
      <c r="IE155" s="22" t="s">
        <v>43</v>
      </c>
      <c r="IF155" s="22"/>
      <c r="IG155" s="22"/>
      <c r="IH155" s="22"/>
      <c r="II155" s="22"/>
    </row>
    <row r="156" spans="1:243" s="21" customFormat="1" ht="299.25">
      <c r="A156" s="49">
        <v>2.43</v>
      </c>
      <c r="B156" s="53" t="s">
        <v>191</v>
      </c>
      <c r="C156" s="34"/>
      <c r="D156" s="71"/>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3"/>
      <c r="IA156" s="21">
        <v>2.43</v>
      </c>
      <c r="IB156" s="21" t="s">
        <v>191</v>
      </c>
      <c r="IE156" s="22"/>
      <c r="IF156" s="22"/>
      <c r="IG156" s="22"/>
      <c r="IH156" s="22"/>
      <c r="II156" s="22"/>
    </row>
    <row r="157" spans="1:243" s="21" customFormat="1" ht="110.25">
      <c r="A157" s="49">
        <v>2.44</v>
      </c>
      <c r="B157" s="53" t="s">
        <v>192</v>
      </c>
      <c r="C157" s="34"/>
      <c r="D157" s="71"/>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3"/>
      <c r="IA157" s="21">
        <v>2.44</v>
      </c>
      <c r="IB157" s="21" t="s">
        <v>192</v>
      </c>
      <c r="IE157" s="22"/>
      <c r="IF157" s="22"/>
      <c r="IG157" s="22"/>
      <c r="IH157" s="22"/>
      <c r="II157" s="22"/>
    </row>
    <row r="158" spans="1:243" s="21" customFormat="1" ht="47.25">
      <c r="A158" s="49">
        <v>2.45</v>
      </c>
      <c r="B158" s="53" t="s">
        <v>139</v>
      </c>
      <c r="C158" s="34"/>
      <c r="D158" s="54">
        <v>2</v>
      </c>
      <c r="E158" s="55" t="s">
        <v>46</v>
      </c>
      <c r="F158" s="50">
        <v>10247.35</v>
      </c>
      <c r="G158" s="59"/>
      <c r="H158" s="60"/>
      <c r="I158" s="39" t="s">
        <v>33</v>
      </c>
      <c r="J158" s="40">
        <f>IF(I158="Less(-)",-1,1)</f>
        <v>1</v>
      </c>
      <c r="K158" s="60" t="s">
        <v>34</v>
      </c>
      <c r="L158" s="60" t="s">
        <v>4</v>
      </c>
      <c r="M158" s="61"/>
      <c r="N158" s="62"/>
      <c r="O158" s="62"/>
      <c r="P158" s="63"/>
      <c r="Q158" s="62"/>
      <c r="R158" s="62"/>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39">
        <f>total_amount_ba($B$2,$D$2,D158,F158,J158,K158,M158)</f>
        <v>20494.7</v>
      </c>
      <c r="BB158" s="64">
        <f>BA158+SUM(N158:AZ158)</f>
        <v>20494.7</v>
      </c>
      <c r="BC158" s="48" t="str">
        <f>SpellNumber(L158,BB158)</f>
        <v>INR  Twenty Thousand Four Hundred &amp; Ninety Four  and Paise Seventy Only</v>
      </c>
      <c r="IA158" s="21">
        <v>2.45</v>
      </c>
      <c r="IB158" s="21" t="s">
        <v>139</v>
      </c>
      <c r="ID158" s="21">
        <v>2</v>
      </c>
      <c r="IE158" s="22" t="s">
        <v>46</v>
      </c>
      <c r="IF158" s="22"/>
      <c r="IG158" s="22"/>
      <c r="IH158" s="22"/>
      <c r="II158" s="22"/>
    </row>
    <row r="159" spans="1:243" s="21" customFormat="1" ht="15.75">
      <c r="A159" s="49">
        <v>2.46</v>
      </c>
      <c r="B159" s="53" t="s">
        <v>193</v>
      </c>
      <c r="C159" s="34"/>
      <c r="D159" s="71"/>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3"/>
      <c r="IA159" s="21">
        <v>2.46</v>
      </c>
      <c r="IB159" s="21" t="s">
        <v>193</v>
      </c>
      <c r="IE159" s="22"/>
      <c r="IF159" s="22"/>
      <c r="IG159" s="22"/>
      <c r="IH159" s="22"/>
      <c r="II159" s="22"/>
    </row>
    <row r="160" spans="1:243" s="21" customFormat="1" ht="15.75">
      <c r="A160" s="49">
        <v>2.47</v>
      </c>
      <c r="B160" s="53" t="s">
        <v>194</v>
      </c>
      <c r="C160" s="34"/>
      <c r="D160" s="71"/>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3"/>
      <c r="IA160" s="21">
        <v>2.47</v>
      </c>
      <c r="IB160" s="21" t="s">
        <v>194</v>
      </c>
      <c r="IE160" s="22"/>
      <c r="IF160" s="22"/>
      <c r="IG160" s="22"/>
      <c r="IH160" s="22"/>
      <c r="II160" s="22"/>
    </row>
    <row r="161" spans="1:243" s="21" customFormat="1" ht="47.25">
      <c r="A161" s="49">
        <v>2.48</v>
      </c>
      <c r="B161" s="53" t="s">
        <v>139</v>
      </c>
      <c r="C161" s="34"/>
      <c r="D161" s="58">
        <v>0.5</v>
      </c>
      <c r="E161" s="58" t="s">
        <v>43</v>
      </c>
      <c r="F161" s="50">
        <v>7126.22</v>
      </c>
      <c r="G161" s="59"/>
      <c r="H161" s="60"/>
      <c r="I161" s="39" t="s">
        <v>33</v>
      </c>
      <c r="J161" s="40">
        <f>IF(I161="Less(-)",-1,1)</f>
        <v>1</v>
      </c>
      <c r="K161" s="60" t="s">
        <v>34</v>
      </c>
      <c r="L161" s="60" t="s">
        <v>4</v>
      </c>
      <c r="M161" s="61"/>
      <c r="N161" s="62"/>
      <c r="O161" s="62"/>
      <c r="P161" s="63"/>
      <c r="Q161" s="62"/>
      <c r="R161" s="62"/>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39">
        <f>total_amount_ba($B$2,$D$2,D161,F161,J161,K161,M161)</f>
        <v>3563.11</v>
      </c>
      <c r="BB161" s="64">
        <f>BA161+SUM(N161:AZ161)</f>
        <v>3563.11</v>
      </c>
      <c r="BC161" s="48" t="str">
        <f>SpellNumber(L161,BB161)</f>
        <v>INR  Three Thousand Five Hundred &amp; Sixty Three  and Paise Eleven Only</v>
      </c>
      <c r="IA161" s="21">
        <v>2.48</v>
      </c>
      <c r="IB161" s="21" t="s">
        <v>139</v>
      </c>
      <c r="ID161" s="21">
        <v>0.5</v>
      </c>
      <c r="IE161" s="22" t="s">
        <v>43</v>
      </c>
      <c r="IF161" s="22"/>
      <c r="IG161" s="22"/>
      <c r="IH161" s="22"/>
      <c r="II161" s="22"/>
    </row>
    <row r="162" spans="1:243" s="21" customFormat="1" ht="189">
      <c r="A162" s="49">
        <v>2.49</v>
      </c>
      <c r="B162" s="53" t="s">
        <v>140</v>
      </c>
      <c r="C162" s="34"/>
      <c r="D162" s="71"/>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3"/>
      <c r="IA162" s="21">
        <v>2.49</v>
      </c>
      <c r="IB162" s="21" t="s">
        <v>140</v>
      </c>
      <c r="IE162" s="22"/>
      <c r="IF162" s="22"/>
      <c r="IG162" s="22"/>
      <c r="IH162" s="22"/>
      <c r="II162" s="22"/>
    </row>
    <row r="163" spans="1:243" s="21" customFormat="1" ht="42.75">
      <c r="A163" s="49">
        <v>2.5</v>
      </c>
      <c r="B163" s="53" t="s">
        <v>195</v>
      </c>
      <c r="C163" s="34"/>
      <c r="D163" s="58">
        <v>2</v>
      </c>
      <c r="E163" s="58" t="s">
        <v>46</v>
      </c>
      <c r="F163" s="50">
        <v>689.08</v>
      </c>
      <c r="G163" s="59"/>
      <c r="H163" s="60"/>
      <c r="I163" s="39" t="s">
        <v>33</v>
      </c>
      <c r="J163" s="40">
        <f>IF(I163="Less(-)",-1,1)</f>
        <v>1</v>
      </c>
      <c r="K163" s="60" t="s">
        <v>34</v>
      </c>
      <c r="L163" s="60" t="s">
        <v>4</v>
      </c>
      <c r="M163" s="61"/>
      <c r="N163" s="62"/>
      <c r="O163" s="62"/>
      <c r="P163" s="63"/>
      <c r="Q163" s="62"/>
      <c r="R163" s="62"/>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39">
        <f>total_amount_ba($B$2,$D$2,D163,F163,J163,K163,M163)</f>
        <v>1378.16</v>
      </c>
      <c r="BB163" s="64">
        <f>BA163+SUM(N163:AZ163)</f>
        <v>1378.16</v>
      </c>
      <c r="BC163" s="48" t="str">
        <f>SpellNumber(L163,BB163)</f>
        <v>INR  One Thousand Three Hundred &amp; Seventy Eight  and Paise Sixteen Only</v>
      </c>
      <c r="IA163" s="21">
        <v>2.5</v>
      </c>
      <c r="IB163" s="21" t="s">
        <v>195</v>
      </c>
      <c r="ID163" s="21">
        <v>2</v>
      </c>
      <c r="IE163" s="22" t="s">
        <v>46</v>
      </c>
      <c r="IF163" s="22"/>
      <c r="IG163" s="22"/>
      <c r="IH163" s="22"/>
      <c r="II163" s="22"/>
    </row>
    <row r="164" spans="1:243" s="21" customFormat="1" ht="110.25">
      <c r="A164" s="49">
        <v>2.51</v>
      </c>
      <c r="B164" s="53" t="s">
        <v>196</v>
      </c>
      <c r="C164" s="34"/>
      <c r="D164" s="71"/>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3"/>
      <c r="IA164" s="21">
        <v>2.51</v>
      </c>
      <c r="IB164" s="21" t="s">
        <v>196</v>
      </c>
      <c r="IE164" s="22"/>
      <c r="IF164" s="22"/>
      <c r="IG164" s="22"/>
      <c r="IH164" s="22"/>
      <c r="II164" s="22"/>
    </row>
    <row r="165" spans="1:243" s="21" customFormat="1" ht="42.75">
      <c r="A165" s="49">
        <v>2.52</v>
      </c>
      <c r="B165" s="53" t="s">
        <v>197</v>
      </c>
      <c r="C165" s="34"/>
      <c r="D165" s="58">
        <v>2</v>
      </c>
      <c r="E165" s="58" t="s">
        <v>46</v>
      </c>
      <c r="F165" s="50">
        <v>1837.88</v>
      </c>
      <c r="G165" s="59"/>
      <c r="H165" s="60"/>
      <c r="I165" s="39" t="s">
        <v>33</v>
      </c>
      <c r="J165" s="40">
        <f>IF(I165="Less(-)",-1,1)</f>
        <v>1</v>
      </c>
      <c r="K165" s="60" t="s">
        <v>34</v>
      </c>
      <c r="L165" s="60" t="s">
        <v>4</v>
      </c>
      <c r="M165" s="61"/>
      <c r="N165" s="62"/>
      <c r="O165" s="62"/>
      <c r="P165" s="63"/>
      <c r="Q165" s="62"/>
      <c r="R165" s="62"/>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39">
        <f>total_amount_ba($B$2,$D$2,D165,F165,J165,K165,M165)</f>
        <v>3675.76</v>
      </c>
      <c r="BB165" s="64">
        <f>BA165+SUM(N165:AZ165)</f>
        <v>3675.76</v>
      </c>
      <c r="BC165" s="48" t="str">
        <f>SpellNumber(L165,BB165)</f>
        <v>INR  Three Thousand Six Hundred &amp; Seventy Five  and Paise Seventy Six Only</v>
      </c>
      <c r="IA165" s="21">
        <v>2.52</v>
      </c>
      <c r="IB165" s="21" t="s">
        <v>197</v>
      </c>
      <c r="ID165" s="21">
        <v>2</v>
      </c>
      <c r="IE165" s="22" t="s">
        <v>46</v>
      </c>
      <c r="IF165" s="22"/>
      <c r="IG165" s="22"/>
      <c r="IH165" s="22"/>
      <c r="II165" s="22"/>
    </row>
    <row r="166" spans="1:243" s="21" customFormat="1" ht="110.25">
      <c r="A166" s="49">
        <v>2.53</v>
      </c>
      <c r="B166" s="53" t="s">
        <v>198</v>
      </c>
      <c r="C166" s="34"/>
      <c r="D166" s="71"/>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3"/>
      <c r="IA166" s="21">
        <v>2.53</v>
      </c>
      <c r="IB166" s="21" t="s">
        <v>198</v>
      </c>
      <c r="IE166" s="22"/>
      <c r="IF166" s="22"/>
      <c r="IG166" s="22"/>
      <c r="IH166" s="22"/>
      <c r="II166" s="22"/>
    </row>
    <row r="167" spans="1:243" s="21" customFormat="1" ht="47.25">
      <c r="A167" s="49">
        <v>2.54</v>
      </c>
      <c r="B167" s="53" t="s">
        <v>139</v>
      </c>
      <c r="C167" s="34"/>
      <c r="D167" s="58">
        <v>1</v>
      </c>
      <c r="E167" s="58" t="s">
        <v>46</v>
      </c>
      <c r="F167" s="50">
        <v>4900.88</v>
      </c>
      <c r="G167" s="59"/>
      <c r="H167" s="60"/>
      <c r="I167" s="39" t="s">
        <v>33</v>
      </c>
      <c r="J167" s="40">
        <f>IF(I167="Less(-)",-1,1)</f>
        <v>1</v>
      </c>
      <c r="K167" s="60" t="s">
        <v>34</v>
      </c>
      <c r="L167" s="60" t="s">
        <v>4</v>
      </c>
      <c r="M167" s="61"/>
      <c r="N167" s="62"/>
      <c r="O167" s="62"/>
      <c r="P167" s="63"/>
      <c r="Q167" s="62"/>
      <c r="R167" s="62"/>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39">
        <f>total_amount_ba($B$2,$D$2,D167,F167,J167,K167,M167)</f>
        <v>4900.88</v>
      </c>
      <c r="BB167" s="64">
        <f>BA167+SUM(N167:AZ167)</f>
        <v>4900.88</v>
      </c>
      <c r="BC167" s="48" t="str">
        <f>SpellNumber(L167,BB167)</f>
        <v>INR  Four Thousand Nine Hundred    and Paise Eighty Eight Only</v>
      </c>
      <c r="IA167" s="21">
        <v>2.54</v>
      </c>
      <c r="IB167" s="21" t="s">
        <v>139</v>
      </c>
      <c r="ID167" s="21">
        <v>1</v>
      </c>
      <c r="IE167" s="22" t="s">
        <v>46</v>
      </c>
      <c r="IF167" s="22"/>
      <c r="IG167" s="22"/>
      <c r="IH167" s="22"/>
      <c r="II167" s="22"/>
    </row>
    <row r="168" spans="1:243" s="21" customFormat="1" ht="15.75">
      <c r="A168" s="49">
        <v>2.55</v>
      </c>
      <c r="B168" s="53" t="s">
        <v>141</v>
      </c>
      <c r="C168" s="34"/>
      <c r="D168" s="71"/>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3"/>
      <c r="IA168" s="21">
        <v>2.55</v>
      </c>
      <c r="IB168" s="21" t="s">
        <v>141</v>
      </c>
      <c r="IE168" s="22"/>
      <c r="IF168" s="22"/>
      <c r="IG168" s="22"/>
      <c r="IH168" s="22"/>
      <c r="II168" s="22"/>
    </row>
    <row r="169" spans="1:243" s="21" customFormat="1" ht="283.5" customHeight="1">
      <c r="A169" s="49">
        <v>2.56</v>
      </c>
      <c r="B169" s="53" t="s">
        <v>142</v>
      </c>
      <c r="C169" s="34"/>
      <c r="D169" s="71"/>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3"/>
      <c r="IA169" s="21">
        <v>2.56</v>
      </c>
      <c r="IB169" s="21" t="s">
        <v>142</v>
      </c>
      <c r="IE169" s="22"/>
      <c r="IF169" s="22"/>
      <c r="IG169" s="22"/>
      <c r="IH169" s="22"/>
      <c r="II169" s="22"/>
    </row>
    <row r="170" spans="1:243" s="21" customFormat="1" ht="15.75">
      <c r="A170" s="49">
        <v>2.57</v>
      </c>
      <c r="B170" s="53" t="s">
        <v>143</v>
      </c>
      <c r="C170" s="34"/>
      <c r="D170" s="71"/>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3"/>
      <c r="IA170" s="21">
        <v>2.57</v>
      </c>
      <c r="IB170" s="21" t="s">
        <v>143</v>
      </c>
      <c r="IE170" s="22"/>
      <c r="IF170" s="22"/>
      <c r="IG170" s="22"/>
      <c r="IH170" s="22"/>
      <c r="II170" s="22"/>
    </row>
    <row r="171" spans="1:243" s="21" customFormat="1" ht="78.75">
      <c r="A171" s="49">
        <v>2.58</v>
      </c>
      <c r="B171" s="53" t="s">
        <v>144</v>
      </c>
      <c r="C171" s="34"/>
      <c r="D171" s="54">
        <v>12</v>
      </c>
      <c r="E171" s="55" t="s">
        <v>51</v>
      </c>
      <c r="F171" s="50">
        <v>380.49</v>
      </c>
      <c r="G171" s="59"/>
      <c r="H171" s="60"/>
      <c r="I171" s="39" t="s">
        <v>33</v>
      </c>
      <c r="J171" s="40">
        <f>IF(I171="Less(-)",-1,1)</f>
        <v>1</v>
      </c>
      <c r="K171" s="60" t="s">
        <v>34</v>
      </c>
      <c r="L171" s="60" t="s">
        <v>4</v>
      </c>
      <c r="M171" s="61"/>
      <c r="N171" s="62"/>
      <c r="O171" s="62"/>
      <c r="P171" s="63"/>
      <c r="Q171" s="62"/>
      <c r="R171" s="62"/>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39">
        <f>total_amount_ba($B$2,$D$2,D171,F171,J171,K171,M171)</f>
        <v>4565.88</v>
      </c>
      <c r="BB171" s="64">
        <f>BA171+SUM(N171:AZ171)</f>
        <v>4565.88</v>
      </c>
      <c r="BC171" s="48" t="str">
        <f>SpellNumber(L171,BB171)</f>
        <v>INR  Four Thousand Five Hundred &amp; Sixty Five  and Paise Eighty Eight Only</v>
      </c>
      <c r="IA171" s="21">
        <v>2.58</v>
      </c>
      <c r="IB171" s="21" t="s">
        <v>144</v>
      </c>
      <c r="ID171" s="21">
        <v>12</v>
      </c>
      <c r="IE171" s="22" t="s">
        <v>51</v>
      </c>
      <c r="IF171" s="22"/>
      <c r="IG171" s="22"/>
      <c r="IH171" s="22"/>
      <c r="II171" s="22"/>
    </row>
    <row r="172" spans="1:243" s="21" customFormat="1" ht="126">
      <c r="A172" s="49">
        <v>2.59</v>
      </c>
      <c r="B172" s="53" t="s">
        <v>145</v>
      </c>
      <c r="C172" s="34"/>
      <c r="D172" s="71"/>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3"/>
      <c r="IA172" s="21">
        <v>2.59</v>
      </c>
      <c r="IB172" s="21" t="s">
        <v>145</v>
      </c>
      <c r="IE172" s="22"/>
      <c r="IF172" s="22"/>
      <c r="IG172" s="22"/>
      <c r="IH172" s="22"/>
      <c r="II172" s="22"/>
    </row>
    <row r="173" spans="1:243" s="21" customFormat="1" ht="78.75">
      <c r="A173" s="49">
        <v>2.6</v>
      </c>
      <c r="B173" s="53" t="s">
        <v>144</v>
      </c>
      <c r="C173" s="34"/>
      <c r="D173" s="54">
        <v>40.7</v>
      </c>
      <c r="E173" s="55" t="s">
        <v>51</v>
      </c>
      <c r="F173" s="50">
        <v>466.29</v>
      </c>
      <c r="G173" s="59"/>
      <c r="H173" s="60"/>
      <c r="I173" s="39" t="s">
        <v>33</v>
      </c>
      <c r="J173" s="40">
        <f>IF(I173="Less(-)",-1,1)</f>
        <v>1</v>
      </c>
      <c r="K173" s="60" t="s">
        <v>34</v>
      </c>
      <c r="L173" s="60" t="s">
        <v>4</v>
      </c>
      <c r="M173" s="61"/>
      <c r="N173" s="62"/>
      <c r="O173" s="62"/>
      <c r="P173" s="63"/>
      <c r="Q173" s="62"/>
      <c r="R173" s="62"/>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39">
        <f>total_amount_ba($B$2,$D$2,D173,F173,J173,K173,M173)</f>
        <v>18978</v>
      </c>
      <c r="BB173" s="64">
        <f>BA173+SUM(N173:AZ173)</f>
        <v>18978</v>
      </c>
      <c r="BC173" s="48" t="str">
        <f>SpellNumber(L173,BB173)</f>
        <v>INR  Eighteen Thousand Nine Hundred &amp; Seventy Eight  Only</v>
      </c>
      <c r="IA173" s="21">
        <v>2.6</v>
      </c>
      <c r="IB173" s="21" t="s">
        <v>144</v>
      </c>
      <c r="ID173" s="21">
        <v>40.7</v>
      </c>
      <c r="IE173" s="22" t="s">
        <v>51</v>
      </c>
      <c r="IF173" s="22"/>
      <c r="IG173" s="22"/>
      <c r="IH173" s="22"/>
      <c r="II173" s="22"/>
    </row>
    <row r="174" spans="1:243" s="21" customFormat="1" ht="47.25">
      <c r="A174" s="49">
        <v>2.61</v>
      </c>
      <c r="B174" s="53" t="s">
        <v>199</v>
      </c>
      <c r="C174" s="34"/>
      <c r="D174" s="71"/>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3"/>
      <c r="IA174" s="21">
        <v>2.61</v>
      </c>
      <c r="IB174" s="21" t="s">
        <v>199</v>
      </c>
      <c r="IE174" s="22"/>
      <c r="IF174" s="22"/>
      <c r="IG174" s="22"/>
      <c r="IH174" s="22"/>
      <c r="II174" s="22"/>
    </row>
    <row r="175" spans="1:243" s="21" customFormat="1" ht="42.75">
      <c r="A175" s="49">
        <v>2.62</v>
      </c>
      <c r="B175" s="53" t="s">
        <v>200</v>
      </c>
      <c r="C175" s="34"/>
      <c r="D175" s="54">
        <v>40.7</v>
      </c>
      <c r="E175" s="55" t="s">
        <v>51</v>
      </c>
      <c r="F175" s="50">
        <v>11.75</v>
      </c>
      <c r="G175" s="59"/>
      <c r="H175" s="60"/>
      <c r="I175" s="39" t="s">
        <v>33</v>
      </c>
      <c r="J175" s="40">
        <f>IF(I175="Less(-)",-1,1)</f>
        <v>1</v>
      </c>
      <c r="K175" s="60" t="s">
        <v>34</v>
      </c>
      <c r="L175" s="60" t="s">
        <v>4</v>
      </c>
      <c r="M175" s="61"/>
      <c r="N175" s="62"/>
      <c r="O175" s="62"/>
      <c r="P175" s="63"/>
      <c r="Q175" s="62"/>
      <c r="R175" s="62"/>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39">
        <f>total_amount_ba($B$2,$D$2,D175,F175,J175,K175,M175)</f>
        <v>478.23</v>
      </c>
      <c r="BB175" s="64">
        <f>BA175+SUM(N175:AZ175)</f>
        <v>478.23</v>
      </c>
      <c r="BC175" s="48" t="str">
        <f>SpellNumber(L175,BB175)</f>
        <v>INR  Four Hundred &amp; Seventy Eight  and Paise Twenty Three Only</v>
      </c>
      <c r="IA175" s="21">
        <v>2.62</v>
      </c>
      <c r="IB175" s="21" t="s">
        <v>200</v>
      </c>
      <c r="ID175" s="21">
        <v>40.7</v>
      </c>
      <c r="IE175" s="22" t="s">
        <v>51</v>
      </c>
      <c r="IF175" s="22"/>
      <c r="IG175" s="22"/>
      <c r="IH175" s="22"/>
      <c r="II175" s="22"/>
    </row>
    <row r="176" spans="1:243" s="21" customFormat="1" ht="85.5">
      <c r="A176" s="49">
        <v>2.63</v>
      </c>
      <c r="B176" s="53" t="s">
        <v>201</v>
      </c>
      <c r="C176" s="34"/>
      <c r="D176" s="71"/>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3"/>
      <c r="IA176" s="21">
        <v>2.63</v>
      </c>
      <c r="IB176" s="56" t="s">
        <v>201</v>
      </c>
      <c r="IE176" s="22"/>
      <c r="IF176" s="22"/>
      <c r="IG176" s="22"/>
      <c r="IH176" s="22"/>
      <c r="II176" s="22"/>
    </row>
    <row r="177" spans="1:243" s="21" customFormat="1" ht="82.5" customHeight="1">
      <c r="A177" s="49">
        <v>2.64</v>
      </c>
      <c r="B177" s="53" t="s">
        <v>202</v>
      </c>
      <c r="C177" s="34"/>
      <c r="D177" s="58">
        <v>3.65</v>
      </c>
      <c r="E177" s="58" t="s">
        <v>148</v>
      </c>
      <c r="F177" s="50">
        <v>5045.59</v>
      </c>
      <c r="G177" s="59"/>
      <c r="H177" s="60"/>
      <c r="I177" s="39" t="s">
        <v>33</v>
      </c>
      <c r="J177" s="40">
        <f>IF(I177="Less(-)",-1,1)</f>
        <v>1</v>
      </c>
      <c r="K177" s="60" t="s">
        <v>34</v>
      </c>
      <c r="L177" s="60" t="s">
        <v>4</v>
      </c>
      <c r="M177" s="61"/>
      <c r="N177" s="62"/>
      <c r="O177" s="62"/>
      <c r="P177" s="63"/>
      <c r="Q177" s="62"/>
      <c r="R177" s="62"/>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39">
        <f>total_amount_ba($B$2,$D$2,D177,F177,J177,K177,M177)</f>
        <v>18416.4</v>
      </c>
      <c r="BB177" s="64">
        <f>BA177+SUM(N177:AZ177)</f>
        <v>18416.4</v>
      </c>
      <c r="BC177" s="48" t="str">
        <f>SpellNumber(L177,BB177)</f>
        <v>INR  Eighteen Thousand Four Hundred &amp; Sixteen  and Paise Forty Only</v>
      </c>
      <c r="IA177" s="21">
        <v>2.64</v>
      </c>
      <c r="IB177" s="56" t="s">
        <v>202</v>
      </c>
      <c r="ID177" s="21">
        <v>3.65</v>
      </c>
      <c r="IE177" s="22" t="s">
        <v>148</v>
      </c>
      <c r="IF177" s="22"/>
      <c r="IG177" s="22"/>
      <c r="IH177" s="22"/>
      <c r="II177" s="22"/>
    </row>
    <row r="178" spans="1:243" s="21" customFormat="1" ht="58.5" customHeight="1">
      <c r="A178" s="49">
        <v>2.65</v>
      </c>
      <c r="B178" s="53" t="s">
        <v>203</v>
      </c>
      <c r="C178" s="34"/>
      <c r="D178" s="54">
        <v>5</v>
      </c>
      <c r="E178" s="55" t="s">
        <v>146</v>
      </c>
      <c r="F178" s="50">
        <v>51.62</v>
      </c>
      <c r="G178" s="59"/>
      <c r="H178" s="60"/>
      <c r="I178" s="39" t="s">
        <v>33</v>
      </c>
      <c r="J178" s="40">
        <f>IF(I178="Less(-)",-1,1)</f>
        <v>1</v>
      </c>
      <c r="K178" s="60" t="s">
        <v>34</v>
      </c>
      <c r="L178" s="60" t="s">
        <v>4</v>
      </c>
      <c r="M178" s="61"/>
      <c r="N178" s="62"/>
      <c r="O178" s="62"/>
      <c r="P178" s="63"/>
      <c r="Q178" s="62"/>
      <c r="R178" s="62"/>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39">
        <f>total_amount_ba($B$2,$D$2,D178,F178,J178,K178,M178)</f>
        <v>258.1</v>
      </c>
      <c r="BB178" s="64">
        <f>BA178+SUM(N178:AZ178)</f>
        <v>258.1</v>
      </c>
      <c r="BC178" s="48" t="str">
        <f>SpellNumber(L178,BB178)</f>
        <v>INR  Two Hundred &amp; Fifty Eight  and Paise Ten Only</v>
      </c>
      <c r="IA178" s="21">
        <v>2.65</v>
      </c>
      <c r="IB178" s="56" t="s">
        <v>203</v>
      </c>
      <c r="ID178" s="21">
        <v>5</v>
      </c>
      <c r="IE178" s="22" t="s">
        <v>146</v>
      </c>
      <c r="IF178" s="22"/>
      <c r="IG178" s="22"/>
      <c r="IH178" s="22"/>
      <c r="II178" s="22"/>
    </row>
    <row r="179" spans="1:243" s="21" customFormat="1" ht="23.25" customHeight="1">
      <c r="A179" s="49">
        <v>2.66</v>
      </c>
      <c r="B179" s="53" t="s">
        <v>204</v>
      </c>
      <c r="C179" s="34"/>
      <c r="D179" s="58">
        <v>4</v>
      </c>
      <c r="E179" s="58" t="s">
        <v>146</v>
      </c>
      <c r="F179" s="50">
        <v>29.33</v>
      </c>
      <c r="G179" s="59"/>
      <c r="H179" s="60"/>
      <c r="I179" s="39" t="s">
        <v>33</v>
      </c>
      <c r="J179" s="40">
        <f>IF(I179="Less(-)",-1,1)</f>
        <v>1</v>
      </c>
      <c r="K179" s="60" t="s">
        <v>34</v>
      </c>
      <c r="L179" s="60" t="s">
        <v>4</v>
      </c>
      <c r="M179" s="61"/>
      <c r="N179" s="62"/>
      <c r="O179" s="62"/>
      <c r="P179" s="63"/>
      <c r="Q179" s="62"/>
      <c r="R179" s="62"/>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39">
        <f>total_amount_ba($B$2,$D$2,D179,F179,J179,K179,M179)</f>
        <v>117.32</v>
      </c>
      <c r="BB179" s="64">
        <f>BA179+SUM(N179:AZ179)</f>
        <v>117.32</v>
      </c>
      <c r="BC179" s="48" t="str">
        <f>SpellNumber(L179,BB179)</f>
        <v>INR  One Hundred &amp; Seventeen  and Paise Thirty Two Only</v>
      </c>
      <c r="IA179" s="21">
        <v>2.66</v>
      </c>
      <c r="IB179" s="56" t="s">
        <v>204</v>
      </c>
      <c r="ID179" s="21">
        <v>4</v>
      </c>
      <c r="IE179" s="22" t="s">
        <v>146</v>
      </c>
      <c r="IF179" s="22"/>
      <c r="IG179" s="22"/>
      <c r="IH179" s="22"/>
      <c r="II179" s="22"/>
    </row>
    <row r="180" spans="1:243" s="21" customFormat="1" ht="120.75" customHeight="1">
      <c r="A180" s="49">
        <v>2.67</v>
      </c>
      <c r="B180" s="53" t="s">
        <v>205</v>
      </c>
      <c r="C180" s="34"/>
      <c r="D180" s="54">
        <v>190</v>
      </c>
      <c r="E180" s="55" t="s">
        <v>147</v>
      </c>
      <c r="F180" s="50">
        <v>65.05</v>
      </c>
      <c r="G180" s="59"/>
      <c r="H180" s="60"/>
      <c r="I180" s="39" t="s">
        <v>33</v>
      </c>
      <c r="J180" s="40">
        <f>IF(I180="Less(-)",-1,1)</f>
        <v>1</v>
      </c>
      <c r="K180" s="60" t="s">
        <v>34</v>
      </c>
      <c r="L180" s="60" t="s">
        <v>4</v>
      </c>
      <c r="M180" s="61"/>
      <c r="N180" s="62"/>
      <c r="O180" s="62"/>
      <c r="P180" s="63"/>
      <c r="Q180" s="62"/>
      <c r="R180" s="62"/>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39">
        <f>total_amount_ba($B$2,$D$2,D180,F180,J180,K180,M180)</f>
        <v>12359.5</v>
      </c>
      <c r="BB180" s="64">
        <f>BA180+SUM(N180:AZ180)</f>
        <v>12359.5</v>
      </c>
      <c r="BC180" s="48" t="str">
        <f>SpellNumber(L180,BB180)</f>
        <v>INR  Twelve Thousand Three Hundred &amp; Fifty Nine  and Paise Fifty Only</v>
      </c>
      <c r="IA180" s="21">
        <v>2.67</v>
      </c>
      <c r="IB180" s="56" t="s">
        <v>205</v>
      </c>
      <c r="ID180" s="21">
        <v>190</v>
      </c>
      <c r="IE180" s="22" t="s">
        <v>147</v>
      </c>
      <c r="IF180" s="22"/>
      <c r="IG180" s="22"/>
      <c r="IH180" s="22"/>
      <c r="II180" s="22"/>
    </row>
    <row r="181" spans="1:55" ht="42.75">
      <c r="A181" s="43" t="s">
        <v>35</v>
      </c>
      <c r="B181" s="44"/>
      <c r="C181" s="45"/>
      <c r="D181" s="35"/>
      <c r="E181" s="35"/>
      <c r="F181" s="35"/>
      <c r="G181" s="35"/>
      <c r="H181" s="65"/>
      <c r="I181" s="65"/>
      <c r="J181" s="65"/>
      <c r="K181" s="65"/>
      <c r="L181" s="46"/>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67">
        <f>SUM(BA13:BA180)</f>
        <v>747655</v>
      </c>
      <c r="BB181" s="66">
        <f>SUM(BB13:BB180)</f>
        <v>747654.95</v>
      </c>
      <c r="BC181" s="48" t="str">
        <f>SpellNumber($E$2,BB181)</f>
        <v>INR  Seven Lakh Forty Seven Thousand Six Hundred &amp; Fifty Four  and Paise Ninety Five Only</v>
      </c>
    </row>
    <row r="182" spans="1:55" ht="46.5" customHeight="1">
      <c r="A182" s="24" t="s">
        <v>36</v>
      </c>
      <c r="B182" s="25"/>
      <c r="C182" s="26"/>
      <c r="D182" s="27"/>
      <c r="E182" s="36" t="s">
        <v>44</v>
      </c>
      <c r="F182" s="37"/>
      <c r="G182" s="28"/>
      <c r="H182" s="29"/>
      <c r="I182" s="29"/>
      <c r="J182" s="29"/>
      <c r="K182" s="30"/>
      <c r="L182" s="31"/>
      <c r="M182" s="32"/>
      <c r="N182" s="33"/>
      <c r="O182" s="21"/>
      <c r="P182" s="21"/>
      <c r="Q182" s="21"/>
      <c r="R182" s="21"/>
      <c r="S182" s="21"/>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47">
        <f>IF(ISBLANK(F182),0,IF(E182="Excess (+)",ROUND(BA181+(BA181*F182),2),IF(E182="Less (-)",ROUND(BA181+(BA181*F182*(-1)),2),IF(E182="At Par",BA181,0))))</f>
        <v>0</v>
      </c>
      <c r="BB182" s="51">
        <f>ROUND(BA182,0)</f>
        <v>0</v>
      </c>
      <c r="BC182" s="52" t="str">
        <f>SpellNumber($E$2,BB182)</f>
        <v>INR Zero Only</v>
      </c>
    </row>
    <row r="183" spans="1:55" ht="45.75" customHeight="1">
      <c r="A183" s="23" t="s">
        <v>37</v>
      </c>
      <c r="B183" s="23"/>
      <c r="C183" s="74" t="str">
        <f>SpellNumber($E$2,BB182)</f>
        <v>INR Zero Only</v>
      </c>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5"/>
    </row>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7" ht="15"/>
    <row r="1998" ht="15"/>
    <row r="1999" ht="15"/>
    <row r="2000"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1" ht="15"/>
    <row r="2092" ht="15"/>
    <row r="2093" ht="15"/>
    <row r="2094" ht="15"/>
    <row r="2095" ht="15"/>
    <row r="2096" ht="15"/>
    <row r="2098" ht="15"/>
    <row r="2099" ht="15"/>
    <row r="2100" ht="15"/>
    <row r="2101" ht="15"/>
    <row r="2102" ht="15"/>
    <row r="2103" ht="15"/>
    <row r="2104" ht="15"/>
    <row r="2106" ht="15"/>
    <row r="2107" ht="15"/>
    <row r="2108" ht="15"/>
    <row r="2109" ht="15"/>
    <row r="2110" ht="15"/>
    <row r="2111" ht="15"/>
    <row r="2112" ht="15"/>
    <row r="2113" ht="15"/>
    <row r="2114" ht="15"/>
    <row r="2115" ht="15"/>
    <row r="2116" ht="15"/>
    <row r="2118" ht="15"/>
    <row r="2119" ht="15"/>
    <row r="2120" ht="15"/>
    <row r="2121" ht="15"/>
    <row r="2122" ht="15"/>
    <row r="2123" ht="15"/>
    <row r="2124" ht="15"/>
    <row r="2125" ht="15"/>
    <row r="2127" ht="15"/>
    <row r="2128" ht="15"/>
    <row r="2129" ht="15"/>
    <row r="2130" ht="15"/>
    <row r="2131" ht="15"/>
    <row r="2133" ht="15"/>
    <row r="2134" ht="15"/>
    <row r="2135" ht="15"/>
    <row r="2136" ht="15"/>
    <row r="2137" ht="15"/>
    <row r="2138" ht="15"/>
    <row r="2139" ht="15"/>
    <row r="2141" ht="15"/>
    <row r="2142" ht="15"/>
    <row r="2143" ht="15"/>
    <row r="2144" ht="15"/>
    <row r="2145" ht="15"/>
    <row r="2146" ht="15"/>
    <row r="2147" ht="15"/>
    <row r="2149" ht="15"/>
    <row r="2150" ht="15"/>
    <row r="2151" ht="15"/>
    <row r="2153" ht="15"/>
    <row r="2154" ht="15"/>
    <row r="2155" ht="15"/>
    <row r="2156" ht="15"/>
    <row r="2157" ht="15"/>
    <row r="2158" ht="15"/>
    <row r="2159" ht="15"/>
    <row r="2160" ht="15"/>
    <row r="2161" ht="15"/>
    <row r="2162" ht="15"/>
    <row r="2164" ht="15"/>
    <row r="2165" ht="15"/>
    <row r="2166" ht="15"/>
    <row r="2167" ht="15"/>
    <row r="2168" ht="15"/>
    <row r="2169" ht="15"/>
    <row r="2170" ht="15"/>
    <row r="2171" ht="15"/>
    <row r="2172"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4" ht="15"/>
    <row r="2195" ht="15"/>
    <row r="2196" ht="15"/>
    <row r="2197" ht="15"/>
    <row r="2198" ht="15"/>
    <row r="2199" ht="15"/>
    <row r="2200" ht="15"/>
    <row r="2201" ht="15"/>
    <row r="2202" ht="15"/>
    <row r="2203" ht="15"/>
    <row r="2205" ht="15"/>
    <row r="2206" ht="15"/>
    <row r="2207" ht="15"/>
    <row r="2208" ht="15"/>
    <row r="2209" ht="15"/>
    <row r="2210" ht="15"/>
    <row r="2211" ht="15"/>
    <row r="2212" ht="15"/>
    <row r="2213" ht="15"/>
    <row r="2214" ht="15"/>
    <row r="2215" ht="15"/>
    <row r="2216" ht="15"/>
    <row r="2217" ht="15"/>
    <row r="2218" ht="15"/>
    <row r="2219" ht="15"/>
    <row r="2220" ht="15"/>
    <row r="2222" ht="15"/>
    <row r="2223" ht="15"/>
    <row r="2224" ht="15"/>
    <row r="2225" ht="15"/>
    <row r="2226" ht="15"/>
    <row r="2227" ht="15"/>
    <row r="2228" ht="15"/>
    <row r="2229" ht="15"/>
    <row r="2231" ht="15"/>
    <row r="2232" ht="15"/>
    <row r="2233" ht="15"/>
    <row r="2234" ht="15"/>
    <row r="2235" ht="15"/>
    <row r="2236" ht="15"/>
    <row r="2237" ht="15"/>
    <row r="2238" ht="15"/>
    <row r="2240" ht="15"/>
    <row r="2241" ht="15"/>
    <row r="2242" ht="15"/>
    <row r="2243" ht="15"/>
    <row r="2244" ht="15"/>
    <row r="2246" ht="15"/>
    <row r="2247" ht="15"/>
    <row r="2248" ht="15"/>
    <row r="2249" ht="15"/>
    <row r="2250" ht="15"/>
    <row r="2251" ht="15"/>
    <row r="2252" ht="15"/>
    <row r="2253" ht="15"/>
    <row r="2254" ht="15"/>
    <row r="2255" ht="15"/>
    <row r="2256" ht="15"/>
    <row r="2257" ht="15"/>
    <row r="2259" ht="15"/>
    <row r="2261" ht="15"/>
    <row r="2262" ht="15"/>
    <row r="2263" ht="15"/>
    <row r="2264" ht="15"/>
    <row r="2265" ht="15"/>
    <row r="2266" ht="15"/>
    <row r="2267" ht="15"/>
    <row r="2268" ht="15"/>
    <row r="2269" ht="15"/>
    <row r="2270" ht="15"/>
    <row r="2271" ht="15"/>
    <row r="2272" ht="15"/>
    <row r="2273" ht="15"/>
    <row r="2274" ht="15"/>
    <row r="2275" ht="15"/>
    <row r="2276" ht="15"/>
    <row r="2278" ht="15"/>
    <row r="2279" ht="15"/>
    <row r="2280" ht="15"/>
    <row r="2281" ht="15"/>
    <row r="2282" ht="15"/>
    <row r="2283" ht="15"/>
    <row r="2284" ht="15"/>
    <row r="2285" ht="15"/>
    <row r="2286" ht="15"/>
    <row r="2287"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1" ht="15"/>
    <row r="2322" ht="15"/>
    <row r="2323" ht="15"/>
    <row r="2324" ht="15"/>
    <row r="2325" ht="15"/>
    <row r="2326" ht="15"/>
    <row r="2327" ht="15"/>
    <row r="2329" ht="15"/>
    <row r="2330" ht="15"/>
    <row r="2331" ht="15"/>
    <row r="2332" ht="15"/>
    <row r="2333" ht="15"/>
    <row r="2334" ht="15"/>
    <row r="2335" ht="15"/>
    <row r="2336" ht="15"/>
    <row r="2337" ht="15"/>
    <row r="2338" ht="15"/>
    <row r="2339" ht="15"/>
    <row r="2341" ht="15"/>
    <row r="2342" ht="15"/>
    <row r="2343" ht="15"/>
    <row r="2344" ht="15"/>
    <row r="2345" ht="15"/>
    <row r="2346" ht="15"/>
    <row r="2347" ht="15"/>
    <row r="2348" ht="15"/>
    <row r="2349" ht="15"/>
    <row r="2350" ht="15"/>
    <row r="2351" ht="15"/>
    <row r="2352" ht="15"/>
    <row r="2353" ht="15"/>
    <row r="2355" ht="15"/>
    <row r="2356" ht="15"/>
    <row r="2357" ht="15"/>
    <row r="2358" ht="15"/>
    <row r="2359" ht="15"/>
    <row r="2360"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3" ht="15"/>
    <row r="2394" ht="15"/>
    <row r="2395" ht="15"/>
    <row r="2396" ht="15"/>
    <row r="2397" ht="15"/>
    <row r="2398" ht="15"/>
    <row r="2399" ht="15"/>
    <row r="2400" ht="15"/>
    <row r="2401" ht="15"/>
    <row r="2402" ht="15"/>
    <row r="2403" ht="15"/>
    <row r="2405" ht="15"/>
    <row r="2406" ht="15"/>
    <row r="2407" ht="15"/>
    <row r="2408" ht="15"/>
    <row r="2409" ht="15"/>
    <row r="2410" ht="15"/>
    <row r="2411" ht="15"/>
    <row r="2413" ht="15"/>
    <row r="2414" ht="15"/>
    <row r="2415" ht="15"/>
    <row r="2416" ht="15"/>
    <row r="2417" ht="15"/>
    <row r="2418" ht="15"/>
    <row r="2419" ht="15"/>
    <row r="2420"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7" ht="15"/>
    <row r="2468" ht="15"/>
    <row r="2469" ht="15"/>
    <row r="2470" ht="15"/>
    <row r="2471" ht="15"/>
    <row r="2472" ht="15"/>
    <row r="2473" ht="15"/>
    <row r="2474" ht="15"/>
    <row r="2475" ht="15"/>
    <row r="2476" ht="15"/>
    <row r="2477" ht="15"/>
    <row r="2478" ht="15"/>
    <row r="2479" ht="15"/>
  </sheetData>
  <sheetProtection password="D850" sheet="1"/>
  <mergeCells count="91">
    <mergeCell ref="D176:BC176"/>
    <mergeCell ref="D166:BC166"/>
    <mergeCell ref="D168:BC168"/>
    <mergeCell ref="D169:BC169"/>
    <mergeCell ref="D170:BC170"/>
    <mergeCell ref="D172:BC172"/>
    <mergeCell ref="D174:BC174"/>
    <mergeCell ref="D156:BC156"/>
    <mergeCell ref="D157:BC157"/>
    <mergeCell ref="D159:BC159"/>
    <mergeCell ref="D160:BC160"/>
    <mergeCell ref="D162:BC162"/>
    <mergeCell ref="D164:BC164"/>
    <mergeCell ref="D143:BC143"/>
    <mergeCell ref="D146:BC146"/>
    <mergeCell ref="D147:BC147"/>
    <mergeCell ref="D151:BC151"/>
    <mergeCell ref="D149:BC149"/>
    <mergeCell ref="D154:BC154"/>
    <mergeCell ref="D130:BC130"/>
    <mergeCell ref="D132:BC132"/>
    <mergeCell ref="D134:BC134"/>
    <mergeCell ref="D137:BC137"/>
    <mergeCell ref="D139:BC139"/>
    <mergeCell ref="D140:BC140"/>
    <mergeCell ref="D115:BC115"/>
    <mergeCell ref="D118:BC118"/>
    <mergeCell ref="D121:BC121"/>
    <mergeCell ref="D123:BC123"/>
    <mergeCell ref="D126:BC126"/>
    <mergeCell ref="D128:BC128"/>
    <mergeCell ref="D104:BC104"/>
    <mergeCell ref="D106:BC106"/>
    <mergeCell ref="D108:BC108"/>
    <mergeCell ref="D109:BC109"/>
    <mergeCell ref="D112:BC112"/>
    <mergeCell ref="D113:BC113"/>
    <mergeCell ref="D95:BC95"/>
    <mergeCell ref="D97:BC97"/>
    <mergeCell ref="D98:BC98"/>
    <mergeCell ref="D100:BC100"/>
    <mergeCell ref="D101:BC101"/>
    <mergeCell ref="D103:BC103"/>
    <mergeCell ref="D81:BC81"/>
    <mergeCell ref="D85:BC85"/>
    <mergeCell ref="D87:BC87"/>
    <mergeCell ref="D89:BC89"/>
    <mergeCell ref="D93:BC93"/>
    <mergeCell ref="D94:BC94"/>
    <mergeCell ref="D68:BC68"/>
    <mergeCell ref="D71:BC71"/>
    <mergeCell ref="D72:BC72"/>
    <mergeCell ref="D75:BC75"/>
    <mergeCell ref="D78:BC78"/>
    <mergeCell ref="D80:BC80"/>
    <mergeCell ref="D56:BC56"/>
    <mergeCell ref="D58:BC58"/>
    <mergeCell ref="D60:BC60"/>
    <mergeCell ref="D62:BC62"/>
    <mergeCell ref="D64:BC64"/>
    <mergeCell ref="D66:BC66"/>
    <mergeCell ref="D41:BC41"/>
    <mergeCell ref="D46:BC46"/>
    <mergeCell ref="D48:BC48"/>
    <mergeCell ref="D50:BC50"/>
    <mergeCell ref="D52:BC52"/>
    <mergeCell ref="D54:BC54"/>
    <mergeCell ref="D29:BC29"/>
    <mergeCell ref="D31:BC31"/>
    <mergeCell ref="D33:BC33"/>
    <mergeCell ref="D37:BC37"/>
    <mergeCell ref="D38:BC38"/>
    <mergeCell ref="D39:BC39"/>
    <mergeCell ref="C183:BC183"/>
    <mergeCell ref="A1:L1"/>
    <mergeCell ref="A4:BC4"/>
    <mergeCell ref="A5:BC5"/>
    <mergeCell ref="A6:BC6"/>
    <mergeCell ref="A7:BC7"/>
    <mergeCell ref="A9:BC9"/>
    <mergeCell ref="D13:BC13"/>
    <mergeCell ref="B8:BC8"/>
    <mergeCell ref="D28:BC28"/>
    <mergeCell ref="D14:BC14"/>
    <mergeCell ref="D17:BC17"/>
    <mergeCell ref="D19:BC19"/>
    <mergeCell ref="D22:BC22"/>
    <mergeCell ref="D25:BC25"/>
    <mergeCell ref="D26:BC26"/>
    <mergeCell ref="D16:BC16"/>
    <mergeCell ref="D21:BC21"/>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2">
      <formula1>IF(E182="Select",-1,IF(E182="At Par",0,0))</formula1>
      <formula2>IF(E182="Select",-1,IF(E182="At Par",0,0.99))</formula2>
    </dataValidation>
    <dataValidation type="list" allowBlank="1" showErrorMessage="1" sqref="E18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2">
      <formula1>0</formula1>
      <formula2>99.9</formula2>
    </dataValidation>
    <dataValidation allowBlank="1" showInputMessage="1" showErrorMessage="1" promptTitle="Units" prompt="Please enter Units in text" sqref="D180:E180 D138:E138 D135:E136 D178:E178 D23:E23 D171:E171 D173:E173 D32:E32 D36:E36 D42:E43 D45:E45 D40:E40 D51:E51 D30:E30 D120:E120 D63:E63 D59:E59 D70:E70 D73:E73 D67:E67 D76:E76 D65:E65 D83:E83 D152:E152 D150:E150 D91:E92 D88:E88 D129:E129 D99:E99 D122:E122 D141:E141 D105:E105 D107:E107 D158:E158 D111:E111 D133:E133 D116:E116 D145:E145 D175:E175">
      <formula1>0</formula1>
      <formula2>0</formula2>
    </dataValidation>
    <dataValidation type="decimal" allowBlank="1" showInputMessage="1" showErrorMessage="1" promptTitle="Quantity" prompt="Please enter the Quantity for this item. " errorTitle="Invalid Entry" error="Only Numeric Values are allowed. " sqref="F61 F15 F20 F23:F24 F27 F34:F36 F51 F63 F59 F69:F70 F67 F90:F92 F99 F96 F105 F107 F102 F110:F111 F114 F129 F119:F120 F133 F144:F145 F150 F148 F158 F155 F167 F173 F135:F136 F138 F171 F18 F30 F32 F40 F42:F45 F47 F49 F53 F55 F57 F65 F73:F74 F76:F77 F79 F82:F84 F86 F88 F116:F117 F122 F124:F125 F127 F131 F141:F142 F152:F153 F161 F163 F165 F175 F177:F180">
      <formula1>0</formula1>
      <formula2>999999999999999</formula2>
    </dataValidation>
    <dataValidation type="list" allowBlank="1" showErrorMessage="1" sqref="K61 K15 K20 D13:D22 K23:K24 K27 D33:D35 D24:D29 K34:K36 D44 D46:D50 D37:D39 K51 D52:D58 K59 K63 D60:D62 D64 D66 K69:K70 D68:D69 D74:D75 D77:D82 D84:D87 D89:D90 D71:D72 K90:K92 K96 K99 D93:D98 K102 K105 D100:D104 K107 D106 D108:D110 K110:K111 K114 D117:D119 D112:D115 K119:K120 K129 K133 D130:D132 D123:D128 D121 D137 D142:D144 D139:D140 K144:K145 K177:K180 K150 K148 D151 K155 K158 D153:D157 K167 D159:D170 K171 K173 D172 D176:D177 D179 K135:K136 K138 D134 D174 K18 K30 D31 K32 K40 D41 K42:K45 K47 K49 K53 K55 K57 K65 K67 K73:K74 K76:K77 K79 K82:K84 K86 K88 K116:K117 K122 K124:K125 K127 K131 K141:K142 K152:K153 K161 K163 K165 K175 D146:D14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61:H61 G15:H15 G20:H20 G23:H24 G27:H27 G34:H36 G51:H51 G63:H63 G59:H59 G69:H70 G67:H67 G90:H92 G99:H99 G96:H96 G105:H105 G107:H107 G102:H102 G110:H111 G114:H114 G129:H129 G119:H120 G133:H133 G144:H145 G150:H150 G148:H148 G158:H158 G155:H155 G167:H167 G173:H173 G135:H136 G138:H138 G171:H171 G18:H18 G30:H30 G32:H32 G40:H40 G42:H45 G47:H47 G49:H49 G53:H53 G55:H55 G57:H57 G65:H65 G73:H74 G76:H77 G79:H79 G82:H84 G86:H86 G88:H88 G116:H117 G122:H122 G124:H125 G127:H127 G131:H131 G141:H142 G152:H153 G161:H161 G163:H163 G165:H165 G175:H175 G177:H180">
      <formula1>0</formula1>
      <formula2>999999999999999</formula2>
    </dataValidation>
    <dataValidation allowBlank="1" showInputMessage="1" showErrorMessage="1" promptTitle="Addition / Deduction" prompt="Please Choose the correct One" sqref="J61 J15 J20 J23:J24 J27 J34:J36 J51 J63 J59 J69:J70 J67 J90:J92 J99 J96 J105 J107 J102 J110:J111 J114 J129 J119:J120 J133 J144:J145 J150 J148 J158 J155 J167 J173 J135:J136 J138 J171 J18 J30 J32 J40 J42:J45 J47 J49 J53 J55 J57 J65 J73:J74 J76:J77 J79 J82:J84 J86 J88 J116:J117 J122 J124:J125 J127 J131 J141:J142 J152:J153 J161 J163 J165 J175 J177:J180">
      <formula1>0</formula1>
      <formula2>0</formula2>
    </dataValidation>
    <dataValidation type="list" showErrorMessage="1" sqref="I61 I15 I20 I23:I24 I27 I34:I36 I51 I63 I59 I69:I70 I67 I90:I92 I99 I96 I105 I107 I102 I110:I111 I114 I129 I119:I120 I133 I144:I145 I150 I148 I158 I155 I167 I173 I135:I136 I138 I171 I18 I30 I32 I40 I42:I45 I47 I49 I53 I55 I57 I65 I73:I74 I76:I77 I79 I82:I84 I86 I88 I116:I117 I122 I124:I125 I127 I131 I141:I142 I152:I153 I161 I163 I165 I175 I177:I18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61:O61 N15:O15 N20:O20 N23:O24 N27:O27 N34:O36 N51:O51 N63:O63 N59:O59 N69:O70 N67:O67 N90:O92 N99:O99 N96:O96 N105:O105 N107:O107 N102:O102 N110:O111 N114:O114 N129:O129 N119:O120 N133:O133 N144:O145 N150:O150 N148:O148 N158:O158 N155:O155 N167:O167 N173:O173 N135:O136 N138:O138 N171:O171 N18:O18 N30:O30 N32:O32 N40:O40 N42:O45 N47:O47 N49:O49 N53:O53 N55:O55 N57:O57 N65:O65 N73:O74 N76:O77 N79:O79 N82:O84 N86:O86 N88:O88 N116:O117 N122:O122 N124:O125 N127:O127 N131:O131 N141:O142 N152:O153 N161:O161 N163:O163 N165:O165 N175:O175 N177:O18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61 R15 R20 R23:R24 R27 R34:R36 R51 R63 R59 R69:R70 R67 R90:R92 R99 R96 R105 R107 R102 R110:R111 R114 R129 R119:R120 R133 R144:R145 R150 R148 R158 R155 R167 R173 R135:R136 R138 R171 R18 R30 R32 R40 R42:R45 R47 R49 R53 R55 R57 R65 R73:R74 R76:R77 R79 R82:R84 R86 R88 R116:R117 R122 R124:R125 R127 R131 R141:R142 R152:R153 R161 R163 R165 R175 R177:R18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61 Q15 Q20 Q23:Q24 Q27 Q34:Q36 Q51 Q63 Q59 Q69:Q70 Q67 Q90:Q92 Q99 Q96 Q105 Q107 Q102 Q110:Q111 Q114 Q129 Q119:Q120 Q133 Q144:Q145 Q150 Q148 Q158 Q155 Q167 Q173 Q135:Q136 Q138 Q171 Q18 Q30 Q32 Q40 Q42:Q45 Q47 Q49 Q53 Q55 Q57 Q65 Q73:Q74 Q76:Q77 Q79 Q82:Q84 Q86 Q88 Q116:Q117 Q122 Q124:Q125 Q127 Q131 Q141:Q142 Q152:Q153 Q161 Q163 Q165 Q175 Q177:Q18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61 M15 M20 M23:M24 M27 M34:M36 M51 M63 M59 M69:M70 M67 M90:M92 M99 M96 M105 M107 M102 M110:M111 M114 M129 M119:M120 M133 M144:M145 M150 M148 M158 M155 M167 M173 M135:M136 M138 M171 M18 M30 M32 M40 M42:M45 M47 M49 M53 M55 M57 M65 M73:M74 M76:M77 M79 M82:M84 M86 M88 M116:M117 M122 M124:M125 M127 M131 M141:M142 M152:M153 M161 M163 M165 M175 M177:M180">
      <formula1>0</formula1>
      <formula2>999999999999999</formula2>
    </dataValidation>
    <dataValidation type="list" allowBlank="1" showInputMessage="1" showErrorMessage="1" sqref="L174 L175 L176 L177 L17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80 L179">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80">
      <formula1>0</formula1>
      <formula2>0</formula2>
    </dataValidation>
    <dataValidation type="decimal" allowBlank="1" showErrorMessage="1" errorTitle="Invalid Entry" error="Only Numeric Values are allowed. " sqref="A13:A180">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1" t="s">
        <v>38</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2019-03-01T13:08:24Z</cp:lastPrinted>
  <dcterms:created xsi:type="dcterms:W3CDTF">2009-01-30T06:42:42Z</dcterms:created>
  <dcterms:modified xsi:type="dcterms:W3CDTF">2023-06-01T09:09:36Z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