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240" windowWidth="16380" windowHeight="795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nm._FilterDatabase" localSheetId="0" hidden="1">'BoQ1'!$A$11:$BC$32</definedName>
    <definedName name="_xlfn.SINGLE" hidden="1">#NAME?</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'BoQ1'!$A$1:$BC$32</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<sst xmlns="http://schemas.openxmlformats.org/spreadsheetml/2006/main" count="203" uniqueCount="94">
  <si>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</si>
  <si>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</si>
  <si>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</si>
  <si>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</si>
  <si>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</si>
  <si>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</si>
  <si>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</si>
  <si>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</si>
  <si>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</si>
  <si>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</si>
  <si>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</si>
  <si>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</si>
  <si>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</si>
  <si>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</si>
  <si>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</si>
  <si>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</si>
  <si>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</si>
  <si>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</si>
  <si>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</si>
  <si>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</si>
  <si>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</si>
  <si>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</si>
  <si>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</si>
  <si>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</si>
  <si>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</si>
  <si>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</si>
  <si>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</si>
  <si>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</si>
  <si>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</si>
  <si>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</si>
  <si>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</si>
  <si>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</si>
  <si>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</si>
  <si>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</si>
  <si>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</si>
  <si>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</si>
  <si>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</si>
  <si>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</si>
  <si>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</si>
  <si>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</si>
  <si>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</si>
  <si>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</si>
  <si>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item2</t>
  </si>
  <si>
    <t>item3</t>
  </si>
  <si>
    <t>Supplying, Conveying and fixing spls. Including ea</t>
  </si>
  <si>
    <t>item4</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</si>
  <si>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</si>
  <si>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</si>
  <si>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</si>
  <si>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</si>
  <si>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</si>
  <si>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</si>
  <si>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Select</t>
  </si>
  <si>
    <t>item no.1</t>
  </si>
  <si>
    <t>item no.2</t>
  </si>
  <si>
    <t>item no.3</t>
  </si>
  <si>
    <t>item no.5</t>
  </si>
  <si>
    <t>item no.8</t>
  </si>
  <si>
    <t>item no.10</t>
  </si>
  <si>
    <r>
      <t xml:space="preserve">TOTAL AMOUNT  
           in
     </t>
    </r>
    <r>
      <rPr>
        <b/>
        <sz val="11"/>
        <color indexed="10"/>
        <rFont val="Arial"/>
        <family val="2"/>
      </rPr>
      <t xml:space="preserve"> Rs.      P</t>
    </r>
  </si>
  <si>
    <t>item no.4</t>
  </si>
  <si>
    <t>item no.6</t>
  </si>
  <si>
    <t>item no.7</t>
  </si>
  <si>
    <t>item no.9</t>
  </si>
  <si>
    <t>item no.11</t>
  </si>
  <si>
    <t>item no.12</t>
  </si>
  <si>
    <t>item no.13</t>
  </si>
  <si>
    <t>item no.14</t>
  </si>
  <si>
    <t>item no.15</t>
  </si>
  <si>
    <t>item no.16</t>
  </si>
  <si>
    <t>Component</t>
  </si>
  <si>
    <t>Tender Inviting Authority: DOIP, IIT Kanpur</t>
  </si>
  <si>
    <t>Induced Draft Counter FlowType Cooling Tower</t>
  </si>
  <si>
    <t>S/Replacement of Single cell, FRP type Min. 450 TR Induced draft-Counter flow Cooling tower (CT) of MSHDG (Mild Steel hot deep Galvanised) body frame, Safety net for fan-deck with  SS nuts-bolts &amp; washer of existing Square shape/size approx. 4550 x 4400 x 5250 mm (LxWxH) with Direct drive fan, TEFC IE-3/ IE5 Motor with class-F Insulation &amp; IP-55/65 class protection, EN-8 fan-shaft with direct drive set mechanism, FRP axial fan blades assembly with SS hub with microcellular polyurethane based vibration isolators. The cooling tower fan-motor  shall   be suitable for operation on 415±10% Volts, 50 Hz, 3 Phase AC power supply. Heat rejection capacity of Cooling tower should be approx 67, 49,500 BTUs/hr or higher .The FRP Cooling Tower shall be factory fabricated with FRP Basin min. 05 mm thick and Body panel's min. 04 mm thick, UPVC with FRP lined/coated water distribution header &amp; branches line system as per the specifications along with 250 mm inlet/outlet connection, 50 mm drainage/ over flow, 32 mm makeup/quick fills with float valve &amp; equalizer line connection, PVC fills, louvers, Eurovent certified drift eliminators etc.  The FRP panels and base shall be unsaturated polyester resin with UV protected gel coat. The tower fills &amp; drift eliminator shall be UV protected high efficiency low clog uPVC virgin PVC type. The rate includes successful testing, commissioning of the cooling tower as per specification.</t>
  </si>
  <si>
    <t>a.  Max. wet  bulb  temperature :    83 F (28.3C)</t>
  </si>
  <si>
    <t xml:space="preserve">b.  Temperature  of  water  </t>
  </si>
  <si>
    <t xml:space="preserve">     Entering  cooling  tower        :   App. 97.52 F (36.4 C)</t>
  </si>
  <si>
    <t xml:space="preserve">c.  Temperature  of  water  </t>
  </si>
  <si>
    <t xml:space="preserve">      Leaving  cooling   tower         :  App. 90 F (32.2 C)</t>
  </si>
  <si>
    <t xml:space="preserve">d.  Water flow rate per tower   :  Min.1800 USGPM </t>
  </si>
  <si>
    <t>e.   Minimum efficiency of motors :   Min.90%</t>
  </si>
  <si>
    <t>Single cell cooling towers as described above.</t>
  </si>
  <si>
    <t>Supplying, fixing, testing and commissioning of condenser water pipes of following sizes of MS ‘C’ class along with necessary clamps, vibration isolators and fittings such as bends, tees etc. but excluding valves, strainers, gauges etc. adequately supported on rigid supports duly painted etc. as per specification and as required complete in all respect.                                                                                             Note:-The Pipes size 150mm &amp; below shall be M.S. ‘C’ class as per IS : 1239 and pipes size above 150mm shall be welded black steel pipe heavy class as per IS: 3589, from minimum 6.35mm thick M.S. Sheet for pipes upto 350 mm dia. And from minimum 7mm thick MS sheet for pipes of 400 mm dia and above.</t>
  </si>
  <si>
    <t>250 mm</t>
  </si>
  <si>
    <t>Finishing with Epoxy paint (two or more coats) at complete MSHDG ( Mild steel hot deep galvanized ) stucture,supporting Jali, MS base,I-beam etc of 450/500 TR of  as per specifications complete as required.</t>
  </si>
  <si>
    <t>Structural Steel work in single section, fixed with or without connecting plate, including cutting, hoisting, fixing in position and applying a priming coat of approved steel primer all complete.</t>
  </si>
  <si>
    <t xml:space="preserve">I-Beam (100 mm x 50 mm) </t>
  </si>
  <si>
    <t>Dismantling &amp; removing of Existing old/defective Cooling Tower (CT) with associated parts i.e. disconnecting from CDW pipe lines, Motor, Gear box, Fan blades, FRP panel, fills , PVC pipes, Nozzles, GI/MS Structure, Valve/Strainer etc and taken out only FRP/PVC Scrap waste material excluding Motor, Gear box, GI/MS Structure etc from site and depositing/dump at designated location by municipal corporation outside of IITK  complete as reqd. This item will be paid only with the prrof of proper dumping at dumping location as per SWM rules.</t>
  </si>
  <si>
    <t>No</t>
  </si>
  <si>
    <t>Rmt.</t>
  </si>
  <si>
    <t>jobs</t>
  </si>
  <si>
    <t>Kg</t>
  </si>
  <si>
    <t>Name of Work: SITC/ Replacement of 2 x 450 TR Induced Draft type Cooling Tower- 2 and 3 including associated works at ACMS central AC plant, IIT Kanpur</t>
  </si>
  <si>
    <t>NIT No:    HVAC/26/08/2023-1</t>
  </si>
</sst>
</file>

<file path=xl/styles.xml><?xml version="1.0" encoding="utf-8"?>
<styleSheet xmlns="http://schemas.openxmlformats.org/spreadsheetml/2006/main">
  <numFmts count="2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s>
  <fonts count="66">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b/>
      <sz val="14"/>
      <name val="Arial"/>
      <family val="2"/>
    </font>
    <font>
      <sz val="8"/>
      <name val="Calibri"/>
      <family val="2"/>
    </font>
    <font>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10"/>
      <color indexed="8"/>
      <name val="Times New Roman"/>
      <family val="1"/>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sz val="10"/>
      <color rgb="FF000000"/>
      <name val="Times New Roman"/>
      <family val="1"/>
    </font>
    <font>
      <sz val="10"/>
      <color theme="1"/>
      <name val="Times New Roman"/>
      <family val="1"/>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8"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80">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19" fillId="0" borderId="13" xfId="59" applyNumberFormat="1" applyFont="1" applyFill="1" applyBorder="1" applyAlignment="1">
      <alignment vertical="top"/>
      <protection/>
    </xf>
    <xf numFmtId="2" fontId="14" fillId="0" borderId="15" xfId="59"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7" fillId="33" borderId="11" xfId="59" applyNumberFormat="1" applyFont="1" applyFill="1" applyBorder="1" applyAlignment="1" applyProtection="1">
      <alignment vertical="center" wrapText="1"/>
      <protection locked="0"/>
    </xf>
    <xf numFmtId="10" fontId="18" fillId="33" borderId="11" xfId="66" applyNumberFormat="1" applyFont="1" applyFill="1" applyBorder="1" applyAlignment="1" applyProtection="1">
      <alignment horizontal="center" vertical="center"/>
      <protection locked="0"/>
    </xf>
    <xf numFmtId="0" fontId="7" fillId="0" borderId="12" xfId="56" applyNumberFormat="1" applyFont="1" applyFill="1" applyBorder="1" applyAlignment="1">
      <alignment horizontal="center" vertical="top" wrapText="1"/>
      <protection/>
    </xf>
    <xf numFmtId="0" fontId="4" fillId="0" borderId="16" xfId="59" applyNumberFormat="1" applyFont="1" applyFill="1" applyBorder="1" applyAlignment="1">
      <alignment vertical="top" wrapText="1"/>
      <protection/>
    </xf>
    <xf numFmtId="0" fontId="7" fillId="0" borderId="17" xfId="56" applyNumberFormat="1" applyFont="1" applyFill="1" applyBorder="1" applyAlignment="1">
      <alignment horizontal="center" vertical="top" wrapText="1"/>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2" fontId="14" fillId="0" borderId="20" xfId="59" applyNumberFormat="1" applyFont="1" applyFill="1" applyBorder="1" applyAlignment="1">
      <alignment vertical="top"/>
      <protection/>
    </xf>
    <xf numFmtId="0" fontId="4" fillId="0" borderId="16" xfId="0" applyFont="1" applyFill="1" applyBorder="1" applyAlignment="1">
      <alignment horizontal="center" vertical="top"/>
    </xf>
    <xf numFmtId="0" fontId="4" fillId="0" borderId="0" xfId="56" applyNumberFormat="1" applyFont="1" applyFill="1" applyAlignment="1">
      <alignment vertical="top" wrapText="1"/>
      <protection/>
    </xf>
    <xf numFmtId="0" fontId="7" fillId="0" borderId="0" xfId="56" applyNumberFormat="1" applyFont="1" applyFill="1" applyBorder="1" applyAlignment="1">
      <alignment horizontal="center" vertical="top" wrapText="1"/>
      <protection/>
    </xf>
    <xf numFmtId="0" fontId="7" fillId="0" borderId="16" xfId="56" applyNumberFormat="1" applyFont="1" applyFill="1" applyBorder="1" applyAlignment="1">
      <alignment horizontal="center" vertical="top" wrapText="1"/>
      <protection/>
    </xf>
    <xf numFmtId="0" fontId="23" fillId="0" borderId="16" xfId="56" applyNumberFormat="1" applyFont="1" applyFill="1" applyBorder="1" applyAlignment="1">
      <alignment horizontal="center" vertical="top" wrapText="1"/>
      <protection/>
    </xf>
    <xf numFmtId="2" fontId="7" fillId="0" borderId="16" xfId="59" applyNumberFormat="1" applyFont="1" applyFill="1" applyBorder="1" applyAlignment="1">
      <alignment horizontal="center" vertical="center"/>
      <protection/>
    </xf>
    <xf numFmtId="2" fontId="0" fillId="0" borderId="16" xfId="0" applyNumberFormat="1" applyFill="1" applyBorder="1" applyAlignment="1">
      <alignment horizontal="center" vertical="center"/>
    </xf>
    <xf numFmtId="0" fontId="7" fillId="0" borderId="21" xfId="59" applyNumberFormat="1" applyFont="1" applyFill="1" applyBorder="1" applyAlignment="1">
      <alignment horizontal="left" vertical="top"/>
      <protection/>
    </xf>
    <xf numFmtId="0" fontId="4" fillId="0" borderId="22" xfId="59" applyNumberFormat="1" applyFont="1" applyFill="1" applyBorder="1" applyAlignment="1">
      <alignment vertical="top"/>
      <protection/>
    </xf>
    <xf numFmtId="0" fontId="4" fillId="0" borderId="23" xfId="59" applyNumberFormat="1" applyFont="1" applyFill="1" applyBorder="1" applyAlignment="1">
      <alignment vertical="top" wrapText="1"/>
      <protection/>
    </xf>
    <xf numFmtId="2" fontId="7" fillId="0" borderId="16" xfId="56" applyNumberFormat="1" applyFont="1" applyFill="1" applyBorder="1" applyAlignment="1" applyProtection="1">
      <alignment horizontal="center" vertical="center"/>
      <protection locked="0"/>
    </xf>
    <xf numFmtId="2" fontId="4" fillId="0" borderId="16" xfId="59" applyNumberFormat="1" applyFont="1" applyFill="1" applyBorder="1" applyAlignment="1">
      <alignment horizontal="center" vertical="center"/>
      <protection/>
    </xf>
    <xf numFmtId="2" fontId="4" fillId="0" borderId="16" xfId="56" applyNumberFormat="1" applyFont="1" applyFill="1" applyBorder="1" applyAlignment="1">
      <alignment horizontal="center" vertical="center"/>
      <protection/>
    </xf>
    <xf numFmtId="2" fontId="7" fillId="33" borderId="16" xfId="56" applyNumberFormat="1" applyFont="1" applyFill="1" applyBorder="1" applyAlignment="1" applyProtection="1">
      <alignment horizontal="center" vertical="center"/>
      <protection locked="0"/>
    </xf>
    <xf numFmtId="2" fontId="7" fillId="0" borderId="16" xfId="56" applyNumberFormat="1" applyFont="1" applyFill="1" applyBorder="1" applyAlignment="1" applyProtection="1">
      <alignment horizontal="center" vertical="center" wrapText="1"/>
      <protection locked="0"/>
    </xf>
    <xf numFmtId="2" fontId="7" fillId="0" borderId="16" xfId="58" applyNumberFormat="1" applyFont="1" applyFill="1" applyBorder="1" applyAlignment="1">
      <alignment horizontal="right" vertical="top"/>
      <protection/>
    </xf>
    <xf numFmtId="0" fontId="62" fillId="0" borderId="16" xfId="0" applyFont="1" applyFill="1" applyBorder="1" applyAlignment="1">
      <alignment horizontal="center" vertical="center"/>
    </xf>
    <xf numFmtId="0" fontId="63" fillId="0" borderId="16" xfId="0" applyFont="1" applyFill="1" applyBorder="1" applyAlignment="1">
      <alignment horizontal="justify" vertical="top" wrapText="1"/>
    </xf>
    <xf numFmtId="0" fontId="64" fillId="0" borderId="16" xfId="55" applyFont="1" applyFill="1" applyBorder="1" applyAlignment="1">
      <alignment horizontal="justify" vertical="top" wrapText="1"/>
      <protection/>
    </xf>
    <xf numFmtId="0" fontId="25" fillId="0" borderId="16" xfId="0" applyFont="1" applyFill="1" applyBorder="1" applyAlignment="1">
      <alignment horizontal="justify" vertical="top" wrapText="1"/>
    </xf>
    <xf numFmtId="2" fontId="63" fillId="0" borderId="16" xfId="0" applyNumberFormat="1" applyFont="1" applyFill="1" applyBorder="1" applyAlignment="1">
      <alignment horizontal="center" vertical="center"/>
    </xf>
    <xf numFmtId="2" fontId="25" fillId="0" borderId="16" xfId="0" applyNumberFormat="1" applyFont="1" applyFill="1" applyBorder="1" applyAlignment="1">
      <alignment horizontal="center" vertical="center"/>
    </xf>
    <xf numFmtId="0" fontId="14" fillId="0" borderId="13" xfId="59" applyNumberFormat="1" applyFont="1" applyFill="1" applyBorder="1" applyAlignment="1">
      <alignment horizontal="center" vertical="top" wrapText="1"/>
      <protection/>
    </xf>
    <xf numFmtId="0" fontId="7" fillId="0" borderId="24" xfId="56" applyNumberFormat="1" applyFont="1" applyFill="1" applyBorder="1" applyAlignment="1" applyProtection="1">
      <alignment horizontal="center" vertical="top"/>
      <protection/>
    </xf>
    <xf numFmtId="0" fontId="7" fillId="0" borderId="25" xfId="56" applyNumberFormat="1" applyFont="1" applyFill="1" applyBorder="1" applyAlignment="1" applyProtection="1">
      <alignment horizontal="center" vertical="top"/>
      <protection/>
    </xf>
    <xf numFmtId="0" fontId="7" fillId="0" borderId="26" xfId="56" applyNumberFormat="1" applyFont="1" applyFill="1" applyBorder="1" applyAlignment="1" applyProtection="1">
      <alignment horizontal="center" vertical="top"/>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18"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11" fillId="0" borderId="13" xfId="56" applyNumberFormat="1" applyFont="1" applyFill="1" applyBorder="1" applyAlignment="1">
      <alignment horizontal="center" vertical="center" wrapText="1"/>
      <protection/>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I32"/>
  <sheetViews>
    <sheetView showGridLines="0" zoomScalePageLayoutView="0" workbookViewId="0" topLeftCell="A29">
      <selection activeCell="BC29" sqref="BC29"/>
    </sheetView>
  </sheetViews>
  <sheetFormatPr defaultColWidth="9.140625" defaultRowHeight="15"/>
  <cols>
    <col min="1" max="1" width="9.57421875" style="1" customWidth="1"/>
    <col min="2" max="2" width="43.7109375" style="1" customWidth="1"/>
    <col min="3" max="3" width="14.42187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27" customHeight="1">
      <c r="A1" s="73" t="str">
        <f>B2&amp;" BoQ"</f>
        <v>Percentage BoQ</v>
      </c>
      <c r="B1" s="73"/>
      <c r="C1" s="73"/>
      <c r="D1" s="73"/>
      <c r="E1" s="73"/>
      <c r="F1" s="73"/>
      <c r="G1" s="73"/>
      <c r="H1" s="73"/>
      <c r="I1" s="73"/>
      <c r="J1" s="73"/>
      <c r="K1" s="73"/>
      <c r="L1" s="73"/>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74" t="s">
        <v>71</v>
      </c>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IE4" s="10"/>
      <c r="IF4" s="10"/>
      <c r="IG4" s="10"/>
      <c r="IH4" s="10"/>
      <c r="II4" s="10"/>
    </row>
    <row r="5" spans="1:243" s="9" customFormat="1" ht="43.5" customHeight="1">
      <c r="A5" s="74" t="s">
        <v>92</v>
      </c>
      <c r="B5" s="74"/>
      <c r="C5" s="74"/>
      <c r="D5" s="74"/>
      <c r="E5" s="74"/>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IE5" s="10"/>
      <c r="IF5" s="10"/>
      <c r="IG5" s="10"/>
      <c r="IH5" s="10"/>
      <c r="II5" s="10"/>
    </row>
    <row r="6" spans="1:243" s="9" customFormat="1" ht="30.75" customHeight="1">
      <c r="A6" s="74" t="s">
        <v>93</v>
      </c>
      <c r="B6" s="74"/>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4"/>
      <c r="AR6" s="74"/>
      <c r="AS6" s="74"/>
      <c r="AT6" s="74"/>
      <c r="AU6" s="74"/>
      <c r="AV6" s="74"/>
      <c r="AW6" s="74"/>
      <c r="AX6" s="74"/>
      <c r="AY6" s="74"/>
      <c r="AZ6" s="74"/>
      <c r="BA6" s="74"/>
      <c r="BB6" s="74"/>
      <c r="BC6" s="74"/>
      <c r="IE6" s="10"/>
      <c r="IF6" s="10"/>
      <c r="IG6" s="10"/>
      <c r="IH6" s="10"/>
      <c r="II6" s="10"/>
    </row>
    <row r="7" spans="1:243" s="9" customFormat="1" ht="29.25" customHeight="1" hidden="1">
      <c r="A7" s="75" t="s">
        <v>7</v>
      </c>
      <c r="B7" s="75"/>
      <c r="C7" s="75"/>
      <c r="D7" s="75"/>
      <c r="E7" s="75"/>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IE7" s="10"/>
      <c r="IF7" s="10"/>
      <c r="IG7" s="10"/>
      <c r="IH7" s="10"/>
      <c r="II7" s="10"/>
    </row>
    <row r="8" spans="1:243" s="12" customFormat="1" ht="58.5" customHeight="1">
      <c r="A8" s="11" t="s">
        <v>50</v>
      </c>
      <c r="B8" s="76"/>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6"/>
      <c r="AY8" s="76"/>
      <c r="AZ8" s="76"/>
      <c r="BA8" s="76"/>
      <c r="BB8" s="76"/>
      <c r="BC8" s="76"/>
      <c r="IE8" s="13"/>
      <c r="IF8" s="13"/>
      <c r="IG8" s="13"/>
      <c r="IH8" s="13"/>
      <c r="II8" s="13"/>
    </row>
    <row r="9" spans="1:243" s="14" customFormat="1" ht="61.5" customHeight="1">
      <c r="A9" s="77" t="s">
        <v>8</v>
      </c>
      <c r="B9" s="77"/>
      <c r="C9" s="77"/>
      <c r="D9" s="77"/>
      <c r="E9" s="77"/>
      <c r="F9" s="77"/>
      <c r="G9" s="77"/>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7"/>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16" t="s">
        <v>15</v>
      </c>
      <c r="B11" s="16" t="s">
        <v>16</v>
      </c>
      <c r="C11" s="16" t="s">
        <v>17</v>
      </c>
      <c r="D11" s="16" t="s">
        <v>18</v>
      </c>
      <c r="E11" s="16" t="s">
        <v>19</v>
      </c>
      <c r="F11" s="16" t="s">
        <v>51</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59</v>
      </c>
      <c r="BB11" s="20" t="s">
        <v>32</v>
      </c>
      <c r="BC11" s="20" t="s">
        <v>33</v>
      </c>
      <c r="IE11" s="18"/>
      <c r="IF11" s="18"/>
      <c r="IG11" s="18"/>
      <c r="IH11" s="18"/>
      <c r="II11" s="18"/>
    </row>
    <row r="12" spans="1:243" s="17" customFormat="1" ht="15">
      <c r="A12" s="16">
        <v>1</v>
      </c>
      <c r="B12" s="16">
        <v>2</v>
      </c>
      <c r="C12" s="40">
        <v>3</v>
      </c>
      <c r="D12" s="42">
        <v>4</v>
      </c>
      <c r="E12" s="42">
        <v>5</v>
      </c>
      <c r="F12" s="42">
        <v>6</v>
      </c>
      <c r="G12" s="42">
        <v>7</v>
      </c>
      <c r="H12" s="42">
        <v>8</v>
      </c>
      <c r="I12" s="42">
        <v>9</v>
      </c>
      <c r="J12" s="42">
        <v>10</v>
      </c>
      <c r="K12" s="42">
        <v>11</v>
      </c>
      <c r="L12" s="42">
        <v>12</v>
      </c>
      <c r="M12" s="42">
        <v>13</v>
      </c>
      <c r="N12" s="42">
        <v>14</v>
      </c>
      <c r="O12" s="42">
        <v>15</v>
      </c>
      <c r="P12" s="42">
        <v>16</v>
      </c>
      <c r="Q12" s="42">
        <v>17</v>
      </c>
      <c r="R12" s="42">
        <v>18</v>
      </c>
      <c r="S12" s="42">
        <v>19</v>
      </c>
      <c r="T12" s="42">
        <v>20</v>
      </c>
      <c r="U12" s="42">
        <v>21</v>
      </c>
      <c r="V12" s="42">
        <v>22</v>
      </c>
      <c r="W12" s="42">
        <v>23</v>
      </c>
      <c r="X12" s="42">
        <v>24</v>
      </c>
      <c r="Y12" s="42">
        <v>25</v>
      </c>
      <c r="Z12" s="42">
        <v>26</v>
      </c>
      <c r="AA12" s="42">
        <v>27</v>
      </c>
      <c r="AB12" s="42">
        <v>28</v>
      </c>
      <c r="AC12" s="42">
        <v>29</v>
      </c>
      <c r="AD12" s="42">
        <v>30</v>
      </c>
      <c r="AE12" s="42">
        <v>31</v>
      </c>
      <c r="AF12" s="42">
        <v>32</v>
      </c>
      <c r="AG12" s="42">
        <v>33</v>
      </c>
      <c r="AH12" s="42">
        <v>34</v>
      </c>
      <c r="AI12" s="42">
        <v>35</v>
      </c>
      <c r="AJ12" s="42">
        <v>36</v>
      </c>
      <c r="AK12" s="42">
        <v>37</v>
      </c>
      <c r="AL12" s="42">
        <v>38</v>
      </c>
      <c r="AM12" s="42">
        <v>39</v>
      </c>
      <c r="AN12" s="42">
        <v>40</v>
      </c>
      <c r="AO12" s="42">
        <v>41</v>
      </c>
      <c r="AP12" s="42">
        <v>42</v>
      </c>
      <c r="AQ12" s="42">
        <v>43</v>
      </c>
      <c r="AR12" s="42">
        <v>44</v>
      </c>
      <c r="AS12" s="42">
        <v>45</v>
      </c>
      <c r="AT12" s="42">
        <v>46</v>
      </c>
      <c r="AU12" s="42">
        <v>47</v>
      </c>
      <c r="AV12" s="42">
        <v>48</v>
      </c>
      <c r="AW12" s="42">
        <v>49</v>
      </c>
      <c r="AX12" s="42">
        <v>50</v>
      </c>
      <c r="AY12" s="42">
        <v>51</v>
      </c>
      <c r="AZ12" s="42">
        <v>52</v>
      </c>
      <c r="BA12" s="50">
        <v>7</v>
      </c>
      <c r="BB12" s="50">
        <v>54</v>
      </c>
      <c r="BC12" s="50">
        <v>8</v>
      </c>
      <c r="IE12" s="18"/>
      <c r="IF12" s="18"/>
      <c r="IG12" s="18"/>
      <c r="IH12" s="18"/>
      <c r="II12" s="18"/>
    </row>
    <row r="13" spans="1:243" s="17" customFormat="1" ht="18">
      <c r="A13" s="50">
        <v>1</v>
      </c>
      <c r="B13" s="51" t="s">
        <v>70</v>
      </c>
      <c r="C13" s="49"/>
      <c r="D13" s="70"/>
      <c r="E13" s="71"/>
      <c r="F13" s="71"/>
      <c r="G13" s="71"/>
      <c r="H13" s="71"/>
      <c r="I13" s="71"/>
      <c r="J13" s="71"/>
      <c r="K13" s="71"/>
      <c r="L13" s="71"/>
      <c r="M13" s="71"/>
      <c r="N13" s="71"/>
      <c r="O13" s="71"/>
      <c r="P13" s="71"/>
      <c r="Q13" s="71"/>
      <c r="R13" s="71"/>
      <c r="S13" s="71"/>
      <c r="T13" s="71"/>
      <c r="U13" s="71"/>
      <c r="V13" s="71"/>
      <c r="W13" s="71"/>
      <c r="X13" s="71"/>
      <c r="Y13" s="71"/>
      <c r="Z13" s="71"/>
      <c r="AA13" s="71"/>
      <c r="AB13" s="71"/>
      <c r="AC13" s="71"/>
      <c r="AD13" s="71"/>
      <c r="AE13" s="71"/>
      <c r="AF13" s="71"/>
      <c r="AG13" s="71"/>
      <c r="AH13" s="71"/>
      <c r="AI13" s="71"/>
      <c r="AJ13" s="71"/>
      <c r="AK13" s="71"/>
      <c r="AL13" s="71"/>
      <c r="AM13" s="71"/>
      <c r="AN13" s="71"/>
      <c r="AO13" s="71"/>
      <c r="AP13" s="71"/>
      <c r="AQ13" s="71"/>
      <c r="AR13" s="71"/>
      <c r="AS13" s="71"/>
      <c r="AT13" s="71"/>
      <c r="AU13" s="71"/>
      <c r="AV13" s="71"/>
      <c r="AW13" s="71"/>
      <c r="AX13" s="71"/>
      <c r="AY13" s="71"/>
      <c r="AZ13" s="71"/>
      <c r="BA13" s="71"/>
      <c r="BB13" s="71"/>
      <c r="BC13" s="72"/>
      <c r="IA13" s="17">
        <v>1</v>
      </c>
      <c r="IB13" s="17" t="s">
        <v>70</v>
      </c>
      <c r="IE13" s="18"/>
      <c r="IF13" s="18"/>
      <c r="IG13" s="18"/>
      <c r="IH13" s="18"/>
      <c r="II13" s="18"/>
    </row>
    <row r="14" spans="1:243" s="22" customFormat="1" ht="15.75">
      <c r="A14" s="47">
        <v>1.01</v>
      </c>
      <c r="B14" s="64" t="s">
        <v>72</v>
      </c>
      <c r="C14" s="63" t="s">
        <v>53</v>
      </c>
      <c r="D14" s="70"/>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2"/>
      <c r="IA14" s="22">
        <v>1.01</v>
      </c>
      <c r="IB14" s="22" t="s">
        <v>72</v>
      </c>
      <c r="IC14" s="22" t="s">
        <v>53</v>
      </c>
      <c r="IE14" s="23"/>
      <c r="IF14" s="23" t="s">
        <v>34</v>
      </c>
      <c r="IG14" s="23" t="s">
        <v>35</v>
      </c>
      <c r="IH14" s="23">
        <v>10</v>
      </c>
      <c r="II14" s="23" t="s">
        <v>36</v>
      </c>
    </row>
    <row r="15" spans="1:243" s="22" customFormat="1" ht="369.75">
      <c r="A15" s="47">
        <v>1.02</v>
      </c>
      <c r="B15" s="65" t="s">
        <v>73</v>
      </c>
      <c r="C15" s="63" t="s">
        <v>54</v>
      </c>
      <c r="D15" s="70"/>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2"/>
      <c r="IA15" s="22">
        <v>1.02</v>
      </c>
      <c r="IB15" s="22" t="s">
        <v>73</v>
      </c>
      <c r="IC15" s="22" t="s">
        <v>54</v>
      </c>
      <c r="IE15" s="23"/>
      <c r="IF15" s="23"/>
      <c r="IG15" s="23"/>
      <c r="IH15" s="23"/>
      <c r="II15" s="23"/>
    </row>
    <row r="16" spans="1:243" s="22" customFormat="1" ht="40.5" customHeight="1">
      <c r="A16" s="47">
        <v>1.03</v>
      </c>
      <c r="B16" s="66" t="s">
        <v>74</v>
      </c>
      <c r="C16" s="63" t="s">
        <v>55</v>
      </c>
      <c r="D16" s="70"/>
      <c r="E16" s="71"/>
      <c r="F16" s="71"/>
      <c r="G16" s="71"/>
      <c r="H16" s="71"/>
      <c r="I16" s="71"/>
      <c r="J16" s="71"/>
      <c r="K16" s="71"/>
      <c r="L16" s="71"/>
      <c r="M16" s="71"/>
      <c r="N16" s="71"/>
      <c r="O16" s="71"/>
      <c r="P16" s="71"/>
      <c r="Q16" s="71"/>
      <c r="R16" s="71"/>
      <c r="S16" s="71"/>
      <c r="T16" s="71"/>
      <c r="U16" s="71"/>
      <c r="V16" s="71"/>
      <c r="W16" s="71"/>
      <c r="X16" s="71"/>
      <c r="Y16" s="71"/>
      <c r="Z16" s="71"/>
      <c r="AA16" s="71"/>
      <c r="AB16" s="71"/>
      <c r="AC16" s="71"/>
      <c r="AD16" s="71"/>
      <c r="AE16" s="71"/>
      <c r="AF16" s="71"/>
      <c r="AG16" s="71"/>
      <c r="AH16" s="71"/>
      <c r="AI16" s="71"/>
      <c r="AJ16" s="71"/>
      <c r="AK16" s="71"/>
      <c r="AL16" s="71"/>
      <c r="AM16" s="71"/>
      <c r="AN16" s="71"/>
      <c r="AO16" s="71"/>
      <c r="AP16" s="71"/>
      <c r="AQ16" s="71"/>
      <c r="AR16" s="71"/>
      <c r="AS16" s="71"/>
      <c r="AT16" s="71"/>
      <c r="AU16" s="71"/>
      <c r="AV16" s="71"/>
      <c r="AW16" s="71"/>
      <c r="AX16" s="71"/>
      <c r="AY16" s="71"/>
      <c r="AZ16" s="71"/>
      <c r="BA16" s="71"/>
      <c r="BB16" s="71"/>
      <c r="BC16" s="72"/>
      <c r="IA16" s="22">
        <v>1.03</v>
      </c>
      <c r="IB16" s="48" t="s">
        <v>74</v>
      </c>
      <c r="IC16" s="22" t="s">
        <v>55</v>
      </c>
      <c r="IE16" s="23"/>
      <c r="IF16" s="23" t="s">
        <v>40</v>
      </c>
      <c r="IG16" s="23" t="s">
        <v>35</v>
      </c>
      <c r="IH16" s="23">
        <v>123.223</v>
      </c>
      <c r="II16" s="23" t="s">
        <v>37</v>
      </c>
    </row>
    <row r="17" spans="1:243" s="22" customFormat="1" ht="15.75">
      <c r="A17" s="47">
        <v>1.04</v>
      </c>
      <c r="B17" s="66" t="s">
        <v>75</v>
      </c>
      <c r="C17" s="63" t="s">
        <v>60</v>
      </c>
      <c r="D17" s="70"/>
      <c r="E17" s="71"/>
      <c r="F17" s="71"/>
      <c r="G17" s="71"/>
      <c r="H17" s="71"/>
      <c r="I17" s="71"/>
      <c r="J17" s="71"/>
      <c r="K17" s="71"/>
      <c r="L17" s="71"/>
      <c r="M17" s="71"/>
      <c r="N17" s="71"/>
      <c r="O17" s="71"/>
      <c r="P17" s="71"/>
      <c r="Q17" s="71"/>
      <c r="R17" s="71"/>
      <c r="S17" s="71"/>
      <c r="T17" s="71"/>
      <c r="U17" s="71"/>
      <c r="V17" s="71"/>
      <c r="W17" s="71"/>
      <c r="X17" s="71"/>
      <c r="Y17" s="71"/>
      <c r="Z17" s="71"/>
      <c r="AA17" s="71"/>
      <c r="AB17" s="71"/>
      <c r="AC17" s="71"/>
      <c r="AD17" s="71"/>
      <c r="AE17" s="71"/>
      <c r="AF17" s="71"/>
      <c r="AG17" s="71"/>
      <c r="AH17" s="71"/>
      <c r="AI17" s="71"/>
      <c r="AJ17" s="71"/>
      <c r="AK17" s="71"/>
      <c r="AL17" s="71"/>
      <c r="AM17" s="71"/>
      <c r="AN17" s="71"/>
      <c r="AO17" s="71"/>
      <c r="AP17" s="71"/>
      <c r="AQ17" s="71"/>
      <c r="AR17" s="71"/>
      <c r="AS17" s="71"/>
      <c r="AT17" s="71"/>
      <c r="AU17" s="71"/>
      <c r="AV17" s="71"/>
      <c r="AW17" s="71"/>
      <c r="AX17" s="71"/>
      <c r="AY17" s="71"/>
      <c r="AZ17" s="71"/>
      <c r="BA17" s="71"/>
      <c r="BB17" s="71"/>
      <c r="BC17" s="72"/>
      <c r="IA17" s="22">
        <v>1.04</v>
      </c>
      <c r="IB17" s="22" t="s">
        <v>75</v>
      </c>
      <c r="IC17" s="22" t="s">
        <v>60</v>
      </c>
      <c r="IE17" s="23"/>
      <c r="IF17" s="23"/>
      <c r="IG17" s="23"/>
      <c r="IH17" s="23"/>
      <c r="II17" s="23"/>
    </row>
    <row r="18" spans="1:243" s="22" customFormat="1" ht="15.75">
      <c r="A18" s="47">
        <v>1.05</v>
      </c>
      <c r="B18" s="66" t="s">
        <v>76</v>
      </c>
      <c r="C18" s="63" t="s">
        <v>56</v>
      </c>
      <c r="D18" s="70"/>
      <c r="E18" s="71"/>
      <c r="F18" s="71"/>
      <c r="G18" s="71"/>
      <c r="H18" s="71"/>
      <c r="I18" s="71"/>
      <c r="J18" s="71"/>
      <c r="K18" s="71"/>
      <c r="L18" s="71"/>
      <c r="M18" s="71"/>
      <c r="N18" s="71"/>
      <c r="O18" s="71"/>
      <c r="P18" s="71"/>
      <c r="Q18" s="71"/>
      <c r="R18" s="71"/>
      <c r="S18" s="71"/>
      <c r="T18" s="71"/>
      <c r="U18" s="71"/>
      <c r="V18" s="71"/>
      <c r="W18" s="71"/>
      <c r="X18" s="71"/>
      <c r="Y18" s="71"/>
      <c r="Z18" s="71"/>
      <c r="AA18" s="71"/>
      <c r="AB18" s="71"/>
      <c r="AC18" s="71"/>
      <c r="AD18" s="71"/>
      <c r="AE18" s="71"/>
      <c r="AF18" s="71"/>
      <c r="AG18" s="71"/>
      <c r="AH18" s="71"/>
      <c r="AI18" s="71"/>
      <c r="AJ18" s="71"/>
      <c r="AK18" s="71"/>
      <c r="AL18" s="71"/>
      <c r="AM18" s="71"/>
      <c r="AN18" s="71"/>
      <c r="AO18" s="71"/>
      <c r="AP18" s="71"/>
      <c r="AQ18" s="71"/>
      <c r="AR18" s="71"/>
      <c r="AS18" s="71"/>
      <c r="AT18" s="71"/>
      <c r="AU18" s="71"/>
      <c r="AV18" s="71"/>
      <c r="AW18" s="71"/>
      <c r="AX18" s="71"/>
      <c r="AY18" s="71"/>
      <c r="AZ18" s="71"/>
      <c r="BA18" s="71"/>
      <c r="BB18" s="71"/>
      <c r="BC18" s="72"/>
      <c r="IA18" s="22">
        <v>1.05</v>
      </c>
      <c r="IB18" s="22" t="s">
        <v>76</v>
      </c>
      <c r="IC18" s="22" t="s">
        <v>56</v>
      </c>
      <c r="IE18" s="23"/>
      <c r="IF18" s="23" t="s">
        <v>41</v>
      </c>
      <c r="IG18" s="23" t="s">
        <v>42</v>
      </c>
      <c r="IH18" s="23">
        <v>213</v>
      </c>
      <c r="II18" s="23" t="s">
        <v>37</v>
      </c>
    </row>
    <row r="19" spans="1:243" s="22" customFormat="1" ht="15.75">
      <c r="A19" s="47">
        <v>1.06</v>
      </c>
      <c r="B19" s="64" t="s">
        <v>77</v>
      </c>
      <c r="C19" s="63" t="s">
        <v>61</v>
      </c>
      <c r="D19" s="70"/>
      <c r="E19" s="71"/>
      <c r="F19" s="71"/>
      <c r="G19" s="71"/>
      <c r="H19" s="71"/>
      <c r="I19" s="71"/>
      <c r="J19" s="71"/>
      <c r="K19" s="71"/>
      <c r="L19" s="71"/>
      <c r="M19" s="71"/>
      <c r="N19" s="71"/>
      <c r="O19" s="71"/>
      <c r="P19" s="71"/>
      <c r="Q19" s="71"/>
      <c r="R19" s="71"/>
      <c r="S19" s="71"/>
      <c r="T19" s="71"/>
      <c r="U19" s="71"/>
      <c r="V19" s="71"/>
      <c r="W19" s="71"/>
      <c r="X19" s="71"/>
      <c r="Y19" s="71"/>
      <c r="Z19" s="71"/>
      <c r="AA19" s="71"/>
      <c r="AB19" s="71"/>
      <c r="AC19" s="71"/>
      <c r="AD19" s="71"/>
      <c r="AE19" s="71"/>
      <c r="AF19" s="71"/>
      <c r="AG19" s="71"/>
      <c r="AH19" s="71"/>
      <c r="AI19" s="71"/>
      <c r="AJ19" s="71"/>
      <c r="AK19" s="71"/>
      <c r="AL19" s="71"/>
      <c r="AM19" s="71"/>
      <c r="AN19" s="71"/>
      <c r="AO19" s="71"/>
      <c r="AP19" s="71"/>
      <c r="AQ19" s="71"/>
      <c r="AR19" s="71"/>
      <c r="AS19" s="71"/>
      <c r="AT19" s="71"/>
      <c r="AU19" s="71"/>
      <c r="AV19" s="71"/>
      <c r="AW19" s="71"/>
      <c r="AX19" s="71"/>
      <c r="AY19" s="71"/>
      <c r="AZ19" s="71"/>
      <c r="BA19" s="71"/>
      <c r="BB19" s="71"/>
      <c r="BC19" s="72"/>
      <c r="IA19" s="22">
        <v>1.06</v>
      </c>
      <c r="IB19" s="22" t="s">
        <v>77</v>
      </c>
      <c r="IC19" s="22" t="s">
        <v>61</v>
      </c>
      <c r="IE19" s="23"/>
      <c r="IF19" s="23"/>
      <c r="IG19" s="23"/>
      <c r="IH19" s="23"/>
      <c r="II19" s="23"/>
    </row>
    <row r="20" spans="1:243" s="22" customFormat="1" ht="15.75">
      <c r="A20" s="47">
        <v>1.07</v>
      </c>
      <c r="B20" s="64" t="s">
        <v>78</v>
      </c>
      <c r="C20" s="63" t="s">
        <v>62</v>
      </c>
      <c r="D20" s="70"/>
      <c r="E20" s="71"/>
      <c r="F20" s="71"/>
      <c r="G20" s="71"/>
      <c r="H20" s="71"/>
      <c r="I20" s="71"/>
      <c r="J20" s="71"/>
      <c r="K20" s="71"/>
      <c r="L20" s="71"/>
      <c r="M20" s="71"/>
      <c r="N20" s="71"/>
      <c r="O20" s="71"/>
      <c r="P20" s="71"/>
      <c r="Q20" s="71"/>
      <c r="R20" s="71"/>
      <c r="S20" s="71"/>
      <c r="T20" s="71"/>
      <c r="U20" s="71"/>
      <c r="V20" s="71"/>
      <c r="W20" s="71"/>
      <c r="X20" s="71"/>
      <c r="Y20" s="71"/>
      <c r="Z20" s="71"/>
      <c r="AA20" s="71"/>
      <c r="AB20" s="71"/>
      <c r="AC20" s="71"/>
      <c r="AD20" s="71"/>
      <c r="AE20" s="71"/>
      <c r="AF20" s="71"/>
      <c r="AG20" s="71"/>
      <c r="AH20" s="71"/>
      <c r="AI20" s="71"/>
      <c r="AJ20" s="71"/>
      <c r="AK20" s="71"/>
      <c r="AL20" s="71"/>
      <c r="AM20" s="71"/>
      <c r="AN20" s="71"/>
      <c r="AO20" s="71"/>
      <c r="AP20" s="71"/>
      <c r="AQ20" s="71"/>
      <c r="AR20" s="71"/>
      <c r="AS20" s="71"/>
      <c r="AT20" s="71"/>
      <c r="AU20" s="71"/>
      <c r="AV20" s="71"/>
      <c r="AW20" s="71"/>
      <c r="AX20" s="71"/>
      <c r="AY20" s="71"/>
      <c r="AZ20" s="71"/>
      <c r="BA20" s="71"/>
      <c r="BB20" s="71"/>
      <c r="BC20" s="72"/>
      <c r="IA20" s="22">
        <v>1.07</v>
      </c>
      <c r="IB20" s="22" t="s">
        <v>78</v>
      </c>
      <c r="IC20" s="22" t="s">
        <v>62</v>
      </c>
      <c r="IE20" s="23"/>
      <c r="IF20" s="23"/>
      <c r="IG20" s="23"/>
      <c r="IH20" s="23"/>
      <c r="II20" s="23"/>
    </row>
    <row r="21" spans="1:243" s="22" customFormat="1" ht="15.75">
      <c r="A21" s="47">
        <v>1.08</v>
      </c>
      <c r="B21" s="64" t="s">
        <v>79</v>
      </c>
      <c r="C21" s="63" t="s">
        <v>57</v>
      </c>
      <c r="D21" s="70"/>
      <c r="E21" s="71"/>
      <c r="F21" s="71"/>
      <c r="G21" s="71"/>
      <c r="H21" s="71"/>
      <c r="I21" s="71"/>
      <c r="J21" s="71"/>
      <c r="K21" s="71"/>
      <c r="L21" s="71"/>
      <c r="M21" s="71"/>
      <c r="N21" s="71"/>
      <c r="O21" s="71"/>
      <c r="P21" s="71"/>
      <c r="Q21" s="71"/>
      <c r="R21" s="71"/>
      <c r="S21" s="71"/>
      <c r="T21" s="71"/>
      <c r="U21" s="71"/>
      <c r="V21" s="71"/>
      <c r="W21" s="71"/>
      <c r="X21" s="71"/>
      <c r="Y21" s="71"/>
      <c r="Z21" s="71"/>
      <c r="AA21" s="71"/>
      <c r="AB21" s="71"/>
      <c r="AC21" s="71"/>
      <c r="AD21" s="71"/>
      <c r="AE21" s="71"/>
      <c r="AF21" s="71"/>
      <c r="AG21" s="71"/>
      <c r="AH21" s="71"/>
      <c r="AI21" s="71"/>
      <c r="AJ21" s="71"/>
      <c r="AK21" s="71"/>
      <c r="AL21" s="71"/>
      <c r="AM21" s="71"/>
      <c r="AN21" s="71"/>
      <c r="AO21" s="71"/>
      <c r="AP21" s="71"/>
      <c r="AQ21" s="71"/>
      <c r="AR21" s="71"/>
      <c r="AS21" s="71"/>
      <c r="AT21" s="71"/>
      <c r="AU21" s="71"/>
      <c r="AV21" s="71"/>
      <c r="AW21" s="71"/>
      <c r="AX21" s="71"/>
      <c r="AY21" s="71"/>
      <c r="AZ21" s="71"/>
      <c r="BA21" s="71"/>
      <c r="BB21" s="71"/>
      <c r="BC21" s="72"/>
      <c r="IA21" s="22">
        <v>1.08</v>
      </c>
      <c r="IB21" s="22" t="s">
        <v>79</v>
      </c>
      <c r="IC21" s="22" t="s">
        <v>57</v>
      </c>
      <c r="IE21" s="23"/>
      <c r="IF21" s="23"/>
      <c r="IG21" s="23"/>
      <c r="IH21" s="23"/>
      <c r="II21" s="23"/>
    </row>
    <row r="22" spans="1:243" s="22" customFormat="1" ht="15.75">
      <c r="A22" s="47">
        <v>1.09</v>
      </c>
      <c r="B22" s="64" t="s">
        <v>80</v>
      </c>
      <c r="C22" s="63" t="s">
        <v>63</v>
      </c>
      <c r="D22" s="70"/>
      <c r="E22" s="71"/>
      <c r="F22" s="71"/>
      <c r="G22" s="71"/>
      <c r="H22" s="71"/>
      <c r="I22" s="71"/>
      <c r="J22" s="71"/>
      <c r="K22" s="71"/>
      <c r="L22" s="71"/>
      <c r="M22" s="71"/>
      <c r="N22" s="71"/>
      <c r="O22" s="71"/>
      <c r="P22" s="71"/>
      <c r="Q22" s="71"/>
      <c r="R22" s="71"/>
      <c r="S22" s="71"/>
      <c r="T22" s="71"/>
      <c r="U22" s="71"/>
      <c r="V22" s="71"/>
      <c r="W22" s="71"/>
      <c r="X22" s="71"/>
      <c r="Y22" s="71"/>
      <c r="Z22" s="71"/>
      <c r="AA22" s="71"/>
      <c r="AB22" s="71"/>
      <c r="AC22" s="71"/>
      <c r="AD22" s="71"/>
      <c r="AE22" s="71"/>
      <c r="AF22" s="71"/>
      <c r="AG22" s="71"/>
      <c r="AH22" s="71"/>
      <c r="AI22" s="71"/>
      <c r="AJ22" s="71"/>
      <c r="AK22" s="71"/>
      <c r="AL22" s="71"/>
      <c r="AM22" s="71"/>
      <c r="AN22" s="71"/>
      <c r="AO22" s="71"/>
      <c r="AP22" s="71"/>
      <c r="AQ22" s="71"/>
      <c r="AR22" s="71"/>
      <c r="AS22" s="71"/>
      <c r="AT22" s="71"/>
      <c r="AU22" s="71"/>
      <c r="AV22" s="71"/>
      <c r="AW22" s="71"/>
      <c r="AX22" s="71"/>
      <c r="AY22" s="71"/>
      <c r="AZ22" s="71"/>
      <c r="BA22" s="71"/>
      <c r="BB22" s="71"/>
      <c r="BC22" s="72"/>
      <c r="IA22" s="22">
        <v>1.09</v>
      </c>
      <c r="IB22" s="22" t="s">
        <v>80</v>
      </c>
      <c r="IC22" s="22" t="s">
        <v>63</v>
      </c>
      <c r="IE22" s="23"/>
      <c r="IF22" s="23"/>
      <c r="IG22" s="23"/>
      <c r="IH22" s="23"/>
      <c r="II22" s="23"/>
    </row>
    <row r="23" spans="1:243" s="22" customFormat="1" ht="42.75">
      <c r="A23" s="47">
        <v>1.1</v>
      </c>
      <c r="B23" s="64" t="s">
        <v>81</v>
      </c>
      <c r="C23" s="63" t="s">
        <v>58</v>
      </c>
      <c r="D23" s="67">
        <v>2</v>
      </c>
      <c r="E23" s="68" t="s">
        <v>88</v>
      </c>
      <c r="F23" s="53">
        <v>1212790</v>
      </c>
      <c r="G23" s="57"/>
      <c r="H23" s="57"/>
      <c r="I23" s="58" t="s">
        <v>38</v>
      </c>
      <c r="J23" s="59">
        <f>IF(I23="Less(-)",-1,1)</f>
        <v>1</v>
      </c>
      <c r="K23" s="57" t="s">
        <v>39</v>
      </c>
      <c r="L23" s="57" t="s">
        <v>4</v>
      </c>
      <c r="M23" s="60"/>
      <c r="N23" s="57"/>
      <c r="O23" s="57"/>
      <c r="P23" s="61"/>
      <c r="Q23" s="57"/>
      <c r="R23" s="57"/>
      <c r="S23" s="61"/>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52">
        <f>(total_amount_ba($B$2,$D$2,D23,F23,J23,K23,M23))</f>
        <v>2425580</v>
      </c>
      <c r="BB23" s="62">
        <f>BA23+SUM(N23:AZ23)</f>
        <v>2425580</v>
      </c>
      <c r="BC23" s="41" t="str">
        <f>SpellNumber(L23,BB23)</f>
        <v>INR  Twenty Four Lakh Twenty Five Thousand Five Hundred &amp; Eighty  Only</v>
      </c>
      <c r="IA23" s="22">
        <v>1.1</v>
      </c>
      <c r="IB23" s="22" t="s">
        <v>81</v>
      </c>
      <c r="IC23" s="22" t="s">
        <v>58</v>
      </c>
      <c r="ID23" s="22">
        <v>2</v>
      </c>
      <c r="IE23" s="23" t="s">
        <v>88</v>
      </c>
      <c r="IF23" s="23" t="s">
        <v>34</v>
      </c>
      <c r="IG23" s="23" t="s">
        <v>43</v>
      </c>
      <c r="IH23" s="23">
        <v>10</v>
      </c>
      <c r="II23" s="23" t="s">
        <v>37</v>
      </c>
    </row>
    <row r="24" spans="1:243" s="22" customFormat="1" ht="216.75">
      <c r="A24" s="47">
        <v>1.11</v>
      </c>
      <c r="B24" s="65" t="s">
        <v>82</v>
      </c>
      <c r="C24" s="63" t="s">
        <v>64</v>
      </c>
      <c r="D24" s="70"/>
      <c r="E24" s="71"/>
      <c r="F24" s="71"/>
      <c r="G24" s="71"/>
      <c r="H24" s="71"/>
      <c r="I24" s="71"/>
      <c r="J24" s="71"/>
      <c r="K24" s="71"/>
      <c r="L24" s="71"/>
      <c r="M24" s="71"/>
      <c r="N24" s="71"/>
      <c r="O24" s="71"/>
      <c r="P24" s="71"/>
      <c r="Q24" s="71"/>
      <c r="R24" s="71"/>
      <c r="S24" s="71"/>
      <c r="T24" s="71"/>
      <c r="U24" s="71"/>
      <c r="V24" s="71"/>
      <c r="W24" s="71"/>
      <c r="X24" s="71"/>
      <c r="Y24" s="71"/>
      <c r="Z24" s="71"/>
      <c r="AA24" s="71"/>
      <c r="AB24" s="71"/>
      <c r="AC24" s="71"/>
      <c r="AD24" s="71"/>
      <c r="AE24" s="71"/>
      <c r="AF24" s="71"/>
      <c r="AG24" s="71"/>
      <c r="AH24" s="71"/>
      <c r="AI24" s="71"/>
      <c r="AJ24" s="71"/>
      <c r="AK24" s="71"/>
      <c r="AL24" s="71"/>
      <c r="AM24" s="71"/>
      <c r="AN24" s="71"/>
      <c r="AO24" s="71"/>
      <c r="AP24" s="71"/>
      <c r="AQ24" s="71"/>
      <c r="AR24" s="71"/>
      <c r="AS24" s="71"/>
      <c r="AT24" s="71"/>
      <c r="AU24" s="71"/>
      <c r="AV24" s="71"/>
      <c r="AW24" s="71"/>
      <c r="AX24" s="71"/>
      <c r="AY24" s="71"/>
      <c r="AZ24" s="71"/>
      <c r="BA24" s="71"/>
      <c r="BB24" s="71"/>
      <c r="BC24" s="72"/>
      <c r="IA24" s="22">
        <v>1.11</v>
      </c>
      <c r="IB24" s="22" t="s">
        <v>82</v>
      </c>
      <c r="IC24" s="22" t="s">
        <v>64</v>
      </c>
      <c r="IE24" s="23"/>
      <c r="IF24" s="23"/>
      <c r="IG24" s="23"/>
      <c r="IH24" s="23"/>
      <c r="II24" s="23"/>
    </row>
    <row r="25" spans="1:243" s="22" customFormat="1" ht="28.5">
      <c r="A25" s="47">
        <v>1.12</v>
      </c>
      <c r="B25" s="65" t="s">
        <v>83</v>
      </c>
      <c r="C25" s="63" t="s">
        <v>65</v>
      </c>
      <c r="D25" s="67">
        <v>4</v>
      </c>
      <c r="E25" s="68" t="s">
        <v>89</v>
      </c>
      <c r="F25" s="53">
        <v>5833</v>
      </c>
      <c r="G25" s="57"/>
      <c r="H25" s="57"/>
      <c r="I25" s="58" t="s">
        <v>38</v>
      </c>
      <c r="J25" s="59">
        <f>IF(I25="Less(-)",-1,1)</f>
        <v>1</v>
      </c>
      <c r="K25" s="57" t="s">
        <v>39</v>
      </c>
      <c r="L25" s="57" t="s">
        <v>4</v>
      </c>
      <c r="M25" s="60"/>
      <c r="N25" s="57"/>
      <c r="O25" s="57"/>
      <c r="P25" s="61"/>
      <c r="Q25" s="57"/>
      <c r="R25" s="57"/>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52">
        <f>(total_amount_ba($B$2,$D$2,D25,F25,J25,K25,M25))</f>
        <v>23332</v>
      </c>
      <c r="BB25" s="62">
        <f>BA25+SUM(N25:AZ25)</f>
        <v>23332</v>
      </c>
      <c r="BC25" s="41" t="str">
        <f>SpellNumber(L25,BB25)</f>
        <v>INR  Twenty Three Thousand Three Hundred &amp; Thirty Two  Only</v>
      </c>
      <c r="IA25" s="22">
        <v>1.12</v>
      </c>
      <c r="IB25" s="22" t="s">
        <v>83</v>
      </c>
      <c r="IC25" s="22" t="s">
        <v>65</v>
      </c>
      <c r="ID25" s="22">
        <v>4</v>
      </c>
      <c r="IE25" s="23" t="s">
        <v>89</v>
      </c>
      <c r="IF25" s="23" t="s">
        <v>40</v>
      </c>
      <c r="IG25" s="23" t="s">
        <v>35</v>
      </c>
      <c r="IH25" s="23">
        <v>123.223</v>
      </c>
      <c r="II25" s="23" t="s">
        <v>37</v>
      </c>
    </row>
    <row r="26" spans="1:243" s="22" customFormat="1" ht="63.75">
      <c r="A26" s="47">
        <v>1.13</v>
      </c>
      <c r="B26" s="65" t="s">
        <v>84</v>
      </c>
      <c r="C26" s="63" t="s">
        <v>66</v>
      </c>
      <c r="D26" s="67">
        <v>2</v>
      </c>
      <c r="E26" s="68" t="s">
        <v>90</v>
      </c>
      <c r="F26" s="53">
        <v>4504</v>
      </c>
      <c r="G26" s="57"/>
      <c r="H26" s="57"/>
      <c r="I26" s="58" t="s">
        <v>38</v>
      </c>
      <c r="J26" s="59">
        <f>IF(I26="Less(-)",-1,1)</f>
        <v>1</v>
      </c>
      <c r="K26" s="57" t="s">
        <v>39</v>
      </c>
      <c r="L26" s="57" t="s">
        <v>4</v>
      </c>
      <c r="M26" s="60"/>
      <c r="N26" s="57"/>
      <c r="O26" s="57"/>
      <c r="P26" s="61"/>
      <c r="Q26" s="57"/>
      <c r="R26" s="57"/>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52">
        <f>(total_amount_ba($B$2,$D$2,D26,F26,J26,K26,M26))</f>
        <v>9008</v>
      </c>
      <c r="BB26" s="62">
        <f>BA26+SUM(N26:AZ26)</f>
        <v>9008</v>
      </c>
      <c r="BC26" s="41" t="str">
        <f>SpellNumber(L26,BB26)</f>
        <v>INR  Nine Thousand  &amp;Eight  Only</v>
      </c>
      <c r="IA26" s="22">
        <v>1.13</v>
      </c>
      <c r="IB26" s="22" t="s">
        <v>84</v>
      </c>
      <c r="IC26" s="22" t="s">
        <v>66</v>
      </c>
      <c r="ID26" s="22">
        <v>2</v>
      </c>
      <c r="IE26" s="23" t="s">
        <v>90</v>
      </c>
      <c r="IF26" s="23" t="s">
        <v>44</v>
      </c>
      <c r="IG26" s="23" t="s">
        <v>45</v>
      </c>
      <c r="IH26" s="23">
        <v>10</v>
      </c>
      <c r="II26" s="23" t="s">
        <v>37</v>
      </c>
    </row>
    <row r="27" spans="1:243" s="22" customFormat="1" ht="63.75">
      <c r="A27" s="47">
        <v>1.14</v>
      </c>
      <c r="B27" s="65" t="s">
        <v>85</v>
      </c>
      <c r="C27" s="63" t="s">
        <v>67</v>
      </c>
      <c r="D27" s="70"/>
      <c r="E27" s="71"/>
      <c r="F27" s="71"/>
      <c r="G27" s="71"/>
      <c r="H27" s="71"/>
      <c r="I27" s="71"/>
      <c r="J27" s="71"/>
      <c r="K27" s="71"/>
      <c r="L27" s="71"/>
      <c r="M27" s="71"/>
      <c r="N27" s="71"/>
      <c r="O27" s="71"/>
      <c r="P27" s="71"/>
      <c r="Q27" s="71"/>
      <c r="R27" s="71"/>
      <c r="S27" s="71"/>
      <c r="T27" s="71"/>
      <c r="U27" s="71"/>
      <c r="V27" s="71"/>
      <c r="W27" s="71"/>
      <c r="X27" s="71"/>
      <c r="Y27" s="71"/>
      <c r="Z27" s="71"/>
      <c r="AA27" s="71"/>
      <c r="AB27" s="71"/>
      <c r="AC27" s="71"/>
      <c r="AD27" s="71"/>
      <c r="AE27" s="71"/>
      <c r="AF27" s="71"/>
      <c r="AG27" s="71"/>
      <c r="AH27" s="71"/>
      <c r="AI27" s="71"/>
      <c r="AJ27" s="71"/>
      <c r="AK27" s="71"/>
      <c r="AL27" s="71"/>
      <c r="AM27" s="71"/>
      <c r="AN27" s="71"/>
      <c r="AO27" s="71"/>
      <c r="AP27" s="71"/>
      <c r="AQ27" s="71"/>
      <c r="AR27" s="71"/>
      <c r="AS27" s="71"/>
      <c r="AT27" s="71"/>
      <c r="AU27" s="71"/>
      <c r="AV27" s="71"/>
      <c r="AW27" s="71"/>
      <c r="AX27" s="71"/>
      <c r="AY27" s="71"/>
      <c r="AZ27" s="71"/>
      <c r="BA27" s="71"/>
      <c r="BB27" s="71"/>
      <c r="BC27" s="72"/>
      <c r="IA27" s="22">
        <v>1.14</v>
      </c>
      <c r="IB27" s="22" t="s">
        <v>85</v>
      </c>
      <c r="IC27" s="22" t="s">
        <v>67</v>
      </c>
      <c r="IE27" s="23"/>
      <c r="IF27" s="23"/>
      <c r="IG27" s="23"/>
      <c r="IH27" s="23"/>
      <c r="II27" s="23"/>
    </row>
    <row r="28" spans="1:243" s="22" customFormat="1" ht="28.5">
      <c r="A28" s="47">
        <v>1.15</v>
      </c>
      <c r="B28" s="65" t="s">
        <v>86</v>
      </c>
      <c r="C28" s="63" t="s">
        <v>68</v>
      </c>
      <c r="D28" s="67">
        <v>270</v>
      </c>
      <c r="E28" s="68" t="s">
        <v>91</v>
      </c>
      <c r="F28" s="53">
        <v>82</v>
      </c>
      <c r="G28" s="57"/>
      <c r="H28" s="57"/>
      <c r="I28" s="58" t="s">
        <v>38</v>
      </c>
      <c r="J28" s="59">
        <f>IF(I28="Less(-)",-1,1)</f>
        <v>1</v>
      </c>
      <c r="K28" s="57" t="s">
        <v>39</v>
      </c>
      <c r="L28" s="57" t="s">
        <v>4</v>
      </c>
      <c r="M28" s="60"/>
      <c r="N28" s="57"/>
      <c r="O28" s="57"/>
      <c r="P28" s="61"/>
      <c r="Q28" s="57"/>
      <c r="R28" s="57"/>
      <c r="S28" s="61"/>
      <c r="T28" s="61"/>
      <c r="U28" s="61"/>
      <c r="V28" s="61"/>
      <c r="W28" s="61"/>
      <c r="X28" s="61"/>
      <c r="Y28" s="61"/>
      <c r="Z28" s="61"/>
      <c r="AA28" s="61"/>
      <c r="AB28" s="61"/>
      <c r="AC28" s="61"/>
      <c r="AD28" s="61"/>
      <c r="AE28" s="61"/>
      <c r="AF28" s="61"/>
      <c r="AG28" s="61"/>
      <c r="AH28" s="61"/>
      <c r="AI28" s="61"/>
      <c r="AJ28" s="61"/>
      <c r="AK28" s="61"/>
      <c r="AL28" s="61"/>
      <c r="AM28" s="61"/>
      <c r="AN28" s="61"/>
      <c r="AO28" s="61"/>
      <c r="AP28" s="61"/>
      <c r="AQ28" s="61"/>
      <c r="AR28" s="61"/>
      <c r="AS28" s="61"/>
      <c r="AT28" s="61"/>
      <c r="AU28" s="61"/>
      <c r="AV28" s="61"/>
      <c r="AW28" s="61"/>
      <c r="AX28" s="61"/>
      <c r="AY28" s="61"/>
      <c r="AZ28" s="61"/>
      <c r="BA28" s="52">
        <f>(total_amount_ba($B$2,$D$2,D28,F28,J28,K28,M28))</f>
        <v>22140</v>
      </c>
      <c r="BB28" s="62">
        <f>BA28+SUM(N28:AZ28)</f>
        <v>22140</v>
      </c>
      <c r="BC28" s="41" t="str">
        <f>SpellNumber(L28,BB28)</f>
        <v>INR  Twenty Two Thousand One Hundred &amp; Forty  Only</v>
      </c>
      <c r="IA28" s="22">
        <v>1.15</v>
      </c>
      <c r="IB28" s="22" t="s">
        <v>86</v>
      </c>
      <c r="IC28" s="22" t="s">
        <v>68</v>
      </c>
      <c r="ID28" s="22">
        <v>270</v>
      </c>
      <c r="IE28" s="23" t="s">
        <v>91</v>
      </c>
      <c r="IF28" s="23"/>
      <c r="IG28" s="23"/>
      <c r="IH28" s="23"/>
      <c r="II28" s="23"/>
    </row>
    <row r="29" spans="1:243" s="22" customFormat="1" ht="178.5">
      <c r="A29" s="47">
        <v>1.16</v>
      </c>
      <c r="B29" s="65" t="s">
        <v>87</v>
      </c>
      <c r="C29" s="63" t="s">
        <v>69</v>
      </c>
      <c r="D29" s="67">
        <v>2</v>
      </c>
      <c r="E29" s="68" t="s">
        <v>90</v>
      </c>
      <c r="F29" s="53">
        <v>5250</v>
      </c>
      <c r="G29" s="57"/>
      <c r="H29" s="57"/>
      <c r="I29" s="58" t="s">
        <v>38</v>
      </c>
      <c r="J29" s="59">
        <f>IF(I29="Less(-)",-1,1)</f>
        <v>1</v>
      </c>
      <c r="K29" s="57" t="s">
        <v>39</v>
      </c>
      <c r="L29" s="57" t="s">
        <v>4</v>
      </c>
      <c r="M29" s="60"/>
      <c r="N29" s="57"/>
      <c r="O29" s="57"/>
      <c r="P29" s="61"/>
      <c r="Q29" s="57"/>
      <c r="R29" s="57"/>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52">
        <f>(total_amount_ba($B$2,$D$2,D29,F29,J29,K29,M29))</f>
        <v>10500</v>
      </c>
      <c r="BB29" s="62">
        <f>BA29+SUM(N29:AZ29)</f>
        <v>10500</v>
      </c>
      <c r="BC29" s="41" t="str">
        <f>SpellNumber(L29,BB29)</f>
        <v>INR  Ten Thousand Five Hundred    Only</v>
      </c>
      <c r="IA29" s="22">
        <v>1.16</v>
      </c>
      <c r="IB29" s="22" t="s">
        <v>87</v>
      </c>
      <c r="IC29" s="22" t="s">
        <v>69</v>
      </c>
      <c r="ID29" s="22">
        <v>2</v>
      </c>
      <c r="IE29" s="23" t="s">
        <v>90</v>
      </c>
      <c r="IF29" s="23"/>
      <c r="IG29" s="23"/>
      <c r="IH29" s="23"/>
      <c r="II29" s="23"/>
    </row>
    <row r="30" spans="1:55" ht="42.75">
      <c r="A30" s="24" t="s">
        <v>46</v>
      </c>
      <c r="B30" s="54"/>
      <c r="C30" s="55"/>
      <c r="D30" s="37"/>
      <c r="E30" s="37"/>
      <c r="F30" s="37"/>
      <c r="G30" s="37"/>
      <c r="H30" s="43"/>
      <c r="I30" s="43"/>
      <c r="J30" s="43"/>
      <c r="K30" s="43"/>
      <c r="L30" s="44"/>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45">
        <f>ROUND(SUM(BA14:BA29),0)</f>
        <v>2490560</v>
      </c>
      <c r="BB30" s="46">
        <f>SUM(BB14:BB29)</f>
        <v>2490560</v>
      </c>
      <c r="BC30" s="56" t="str">
        <f>SpellNumber(L30,BB30)</f>
        <v>  Twenty Four Lakh Ninety Thousand Five Hundred &amp; Sixty  Only</v>
      </c>
    </row>
    <row r="31" spans="1:55" ht="36.75" customHeight="1">
      <c r="A31" s="25" t="s">
        <v>47</v>
      </c>
      <c r="B31" s="26"/>
      <c r="C31" s="27"/>
      <c r="D31" s="28"/>
      <c r="E31" s="38" t="s">
        <v>52</v>
      </c>
      <c r="F31" s="39"/>
      <c r="G31" s="29"/>
      <c r="H31" s="30"/>
      <c r="I31" s="30"/>
      <c r="J31" s="30"/>
      <c r="K31" s="31"/>
      <c r="L31" s="32"/>
      <c r="M31" s="33"/>
      <c r="N31" s="34"/>
      <c r="O31" s="22"/>
      <c r="P31" s="22"/>
      <c r="Q31" s="22"/>
      <c r="R31" s="22"/>
      <c r="S31" s="22"/>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5">
        <f>IF(ISBLANK(F31),0,IF(E31="Excess (+)",ROUND(BA30+(BA30*F31),2),IF(E31="Less (-)",ROUND(BA30+(BA30*F31*(-1)),2),IF(E31="At Par",BA30,0))))</f>
        <v>0</v>
      </c>
      <c r="BB31" s="36">
        <f>ROUND(BA31,0)</f>
        <v>0</v>
      </c>
      <c r="BC31" s="21" t="str">
        <f>SpellNumber($E$2,BB31)</f>
        <v>INR Zero Only</v>
      </c>
    </row>
    <row r="32" spans="1:55" ht="33.75" customHeight="1">
      <c r="A32" s="24" t="s">
        <v>48</v>
      </c>
      <c r="B32" s="24"/>
      <c r="C32" s="69" t="str">
        <f>SpellNumber($E$2,BB31)</f>
        <v>INR Zero Only</v>
      </c>
      <c r="D32" s="69"/>
      <c r="E32" s="69"/>
      <c r="F32" s="69"/>
      <c r="G32" s="69"/>
      <c r="H32" s="69"/>
      <c r="I32" s="69"/>
      <c r="J32" s="69"/>
      <c r="K32" s="69"/>
      <c r="L32" s="69"/>
      <c r="M32" s="69"/>
      <c r="N32" s="69"/>
      <c r="O32" s="69"/>
      <c r="P32" s="69"/>
      <c r="Q32" s="69"/>
      <c r="R32" s="69"/>
      <c r="S32" s="69"/>
      <c r="T32" s="69"/>
      <c r="U32" s="69"/>
      <c r="V32" s="69"/>
      <c r="W32" s="69"/>
      <c r="X32" s="69"/>
      <c r="Y32" s="69"/>
      <c r="Z32" s="69"/>
      <c r="AA32" s="69"/>
      <c r="AB32" s="69"/>
      <c r="AC32" s="69"/>
      <c r="AD32" s="69"/>
      <c r="AE32" s="69"/>
      <c r="AF32" s="69"/>
      <c r="AG32" s="69"/>
      <c r="AH32" s="69"/>
      <c r="AI32" s="69"/>
      <c r="AJ32" s="69"/>
      <c r="AK32" s="69"/>
      <c r="AL32" s="69"/>
      <c r="AM32" s="69"/>
      <c r="AN32" s="69"/>
      <c r="AO32" s="69"/>
      <c r="AP32" s="69"/>
      <c r="AQ32" s="69"/>
      <c r="AR32" s="69"/>
      <c r="AS32" s="69"/>
      <c r="AT32" s="69"/>
      <c r="AU32" s="69"/>
      <c r="AV32" s="69"/>
      <c r="AW32" s="69"/>
      <c r="AX32" s="69"/>
      <c r="AY32" s="69"/>
      <c r="AZ32" s="69"/>
      <c r="BA32" s="69"/>
      <c r="BB32" s="69"/>
      <c r="BC32" s="69"/>
    </row>
    <row r="33" ht="15"/>
    <row r="34" ht="15"/>
    <row r="35" ht="15"/>
    <row r="36" ht="15"/>
    <row r="37" ht="15"/>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20" ht="15"/>
    <row r="421" ht="15"/>
    <row r="423" ht="15"/>
    <row r="424" ht="15"/>
    <row r="425" ht="15"/>
    <row r="426" ht="15"/>
    <row r="427" ht="15"/>
    <row r="428" ht="15"/>
    <row r="429" ht="15"/>
    <row r="430" ht="15"/>
    <row r="431" ht="15"/>
    <row r="432" ht="15"/>
    <row r="434" ht="15"/>
    <row r="435" ht="15"/>
    <row r="436" ht="15"/>
    <row r="437" ht="15"/>
    <row r="438" ht="15"/>
    <row r="439" ht="15"/>
    <row r="440" ht="15"/>
    <row r="442" ht="15"/>
    <row r="443" ht="15"/>
  </sheetData>
  <sheetProtection password="D850" sheet="1"/>
  <autoFilter ref="A11:BC32"/>
  <mergeCells count="20">
    <mergeCell ref="D27:BC27"/>
    <mergeCell ref="D24:BC24"/>
    <mergeCell ref="B8:BC8"/>
    <mergeCell ref="A9:BC9"/>
    <mergeCell ref="D15:BC15"/>
    <mergeCell ref="D17:BC17"/>
    <mergeCell ref="D18:BC18"/>
    <mergeCell ref="D20:BC20"/>
    <mergeCell ref="D21:BC21"/>
    <mergeCell ref="D22:BC22"/>
    <mergeCell ref="C32:BC32"/>
    <mergeCell ref="D14:BC14"/>
    <mergeCell ref="A1:L1"/>
    <mergeCell ref="A4:BC4"/>
    <mergeCell ref="A5:BC5"/>
    <mergeCell ref="A6:BC6"/>
    <mergeCell ref="A7:BC7"/>
    <mergeCell ref="D13:BC13"/>
    <mergeCell ref="D16:BC16"/>
    <mergeCell ref="D19:BC19"/>
  </mergeCells>
  <dataValidations count="19">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31">
      <formula1>IF(E31="Select",-1,IF(E31="At Par",0,0))</formula1>
      <formula2>IF(E31="Select",-1,IF(E31="At Par",0,0.99))</formula2>
    </dataValidation>
    <dataValidation type="list" allowBlank="1" showErrorMessage="1" sqref="E31">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1">
      <formula1>0</formula1>
      <formula2>99.9</formula2>
    </dataValidation>
    <dataValidation type="list" allowBlank="1" showErrorMessage="1" sqref="D13:D22 K23 D24 K25:K26 K28:K29 D27">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Rate Entry" prompt="Please enter the Basic Price in Rupees for this item. " errorTitle="Invaid Entry" error="Only Numeric Values are allowed. " sqref="G23:H23 G25:H26 G28:H29">
      <formula1>0</formula1>
      <formula2>999999999999999</formula2>
    </dataValidation>
    <dataValidation allowBlank="1" showInputMessage="1" showErrorMessage="1" promptTitle="Addition / Deduction" prompt="Please Choose the correct One" sqref="J23 J25:J26 J28:J29">
      <formula1>0</formula1>
      <formula2>0</formula2>
    </dataValidation>
    <dataValidation type="list" showErrorMessage="1" sqref="I23 I25:I26 I28:I29">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23:O23 N25:O26 N28:O29">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23 R25:R26 R28:R29">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23 Q25:Q26 Q28:Q29">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23 M25:M26 M28:M29">
      <formula1>0</formula1>
      <formula2>999999999999999</formula2>
    </dataValidation>
    <dataValidation type="decimal" allowBlank="1" showInputMessage="1" showErrorMessage="1" promptTitle="Quantity" prompt="Please enter the Quantity for this item. " errorTitle="Invalid Entry" error="Only Numeric Values are allowed. " sqref="D23 D25:D26 D28:D29">
      <formula1>0</formula1>
      <formula2>999999999999999</formula2>
    </dataValidation>
    <dataValidation type="decimal" allowBlank="1" showInputMessage="1" showErrorMessage="1" promptTitle="Estimated Rate" prompt="Please enter the Rate for this item. " errorTitle="Invalid Entry" error="Only Numeric Values are allowed. " sqref="F23 F25:F26 F28:F29">
      <formula1>0</formula1>
      <formula2>999999999999999</formula2>
    </dataValidation>
    <dataValidation type="list" allowBlank="1" showInputMessage="1" showErrorMessage="1" sqref="L23 L24 L25 L26 L27 L13 L14 L15 L16 L17 L18 L19 L20 L21 L22 L29 L28">
      <formula1>"INR"</formula1>
    </dataValidation>
    <dataValidation allowBlank="1" showInputMessage="1" showErrorMessage="1" promptTitle="Itemcode/Make" prompt="Please enter text" sqref="C14:C29">
      <formula1>0</formula1>
      <formula2>0</formula2>
    </dataValidation>
    <dataValidation type="decimal" allowBlank="1" showInputMessage="1" showErrorMessage="1" errorTitle="Invalid Entry" error="Only Numeric Values are allowed. " sqref="A14:A29">
      <formula1>0</formula1>
      <formula2>999999999999999</formula2>
    </dataValidation>
  </dataValidations>
  <printOptions/>
  <pageMargins left="0.45" right="0.2" top="0.25" bottom="0.25" header="0.511805555555556" footer="0.511805555555556"/>
  <pageSetup fitToHeight="0" horizontalDpi="300" verticalDpi="300" orientation="portrait" paperSize="9" scale="7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N17" sqref="N17"/>
    </sheetView>
  </sheetViews>
  <sheetFormatPr defaultColWidth="9.140625" defaultRowHeight="15"/>
  <sheetData>
    <row r="6" spans="5:11" ht="15">
      <c r="E6" s="78" t="s">
        <v>49</v>
      </c>
      <c r="F6" s="78"/>
      <c r="G6" s="78"/>
      <c r="H6" s="78"/>
      <c r="I6" s="78"/>
      <c r="J6" s="78"/>
      <c r="K6" s="78"/>
    </row>
    <row r="7" spans="5:11" ht="15">
      <c r="E7" s="79"/>
      <c r="F7" s="79"/>
      <c r="G7" s="79"/>
      <c r="H7" s="79"/>
      <c r="I7" s="79"/>
      <c r="J7" s="79"/>
      <c r="K7" s="79"/>
    </row>
    <row r="8" spans="5:11" ht="15">
      <c r="E8" s="79"/>
      <c r="F8" s="79"/>
      <c r="G8" s="79"/>
      <c r="H8" s="79"/>
      <c r="I8" s="79"/>
      <c r="J8" s="79"/>
      <c r="K8" s="79"/>
    </row>
    <row r="9" spans="5:11" ht="15">
      <c r="E9" s="79"/>
      <c r="F9" s="79"/>
      <c r="G9" s="79"/>
      <c r="H9" s="79"/>
      <c r="I9" s="79"/>
      <c r="J9" s="79"/>
      <c r="K9" s="79"/>
    </row>
    <row r="10" spans="5:11" ht="15">
      <c r="E10" s="79"/>
      <c r="F10" s="79"/>
      <c r="G10" s="79"/>
      <c r="H10" s="79"/>
      <c r="I10" s="79"/>
      <c r="J10" s="79"/>
      <c r="K10" s="79"/>
    </row>
    <row r="11" spans="5:11" ht="15">
      <c r="E11" s="79"/>
      <c r="F11" s="79"/>
      <c r="G11" s="79"/>
      <c r="H11" s="79"/>
      <c r="I11" s="79"/>
      <c r="J11" s="79"/>
      <c r="K11" s="79"/>
    </row>
    <row r="12" spans="5:11" ht="15">
      <c r="E12" s="79"/>
      <c r="F12" s="79"/>
      <c r="G12" s="79"/>
      <c r="H12" s="79"/>
      <c r="I12" s="79"/>
      <c r="J12" s="79"/>
      <c r="K12" s="79"/>
    </row>
    <row r="13" spans="5:11" ht="15">
      <c r="E13" s="79"/>
      <c r="F13" s="79"/>
      <c r="G13" s="79"/>
      <c r="H13" s="79"/>
      <c r="I13" s="79"/>
      <c r="J13" s="79"/>
      <c r="K13" s="79"/>
    </row>
    <row r="14" spans="5:11" ht="15">
      <c r="E14" s="79"/>
      <c r="F14" s="79"/>
      <c r="G14" s="79"/>
      <c r="H14" s="79"/>
      <c r="I14" s="79"/>
      <c r="J14" s="79"/>
      <c r="K14" s="7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DOIP Office</cp:lastModifiedBy>
  <cp:lastPrinted>2022-11-30T09:45:33Z</cp:lastPrinted>
  <dcterms:created xsi:type="dcterms:W3CDTF">2009-01-30T06:42:42Z</dcterms:created>
  <dcterms:modified xsi:type="dcterms:W3CDTF">2023-08-26T07:36:00Z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