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<sst xmlns="http://schemas.openxmlformats.org/spreadsheetml/2006/main" count="703" uniqueCount="215">
  <si>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</si>
  <si>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</si>
  <si>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</si>
  <si>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</si>
  <si>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</si>
  <si>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</si>
  <si>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</si>
  <si>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</si>
  <si>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</si>
  <si>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</si>
  <si>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</si>
  <si>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</si>
  <si>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</si>
  <si>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</si>
  <si>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</si>
  <si>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</si>
  <si>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</si>
  <si>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</si>
  <si>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</si>
  <si>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</si>
  <si>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</si>
  <si>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</si>
  <si>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</si>
  <si>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</si>
  <si>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</si>
  <si>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</si>
  <si>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</si>
  <si>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</si>
  <si>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</si>
  <si>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</si>
  <si>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</si>
  <si>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</si>
  <si>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</si>
  <si>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</si>
  <si>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</si>
  <si>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</si>
  <si>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</si>
  <si>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</si>
  <si>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</si>
  <si>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</si>
  <si>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</si>
  <si>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</si>
  <si>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</si>
  <si>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</si>
  <si>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</si>
  <si>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</si>
  <si>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</si>
  <si>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</si>
  <si>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</si>
  <si>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</si>
  <si>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</si>
  <si>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</si>
  <si>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</si>
  <si>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</si>
  <si>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</si>
  <si>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</si>
  <si>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</si>
  <si>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</si>
  <si>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</si>
  <si>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</si>
  <si>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</si>
  <si>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</si>
  <si>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</si>
  <si>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</si>
  <si>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</si>
  <si>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</si>
  <si>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</si>
  <si>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</si>
  <si>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</si>
  <si>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</si>
  <si>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</si>
  <si>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</si>
  <si>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</si>
  <si>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</si>
  <si>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</si>
  <si>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</si>
  <si>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</si>
  <si>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</si>
  <si>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</si>
  <si>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</si>
  <si>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</si>
  <si>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</si>
  <si>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</si>
  <si>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</si>
  <si>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</si>
  <si>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</si>
  <si>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</si>
  <si>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</si>
  <si>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</si>
  <si>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</si>
  <si>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</si>
  <si>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</si>
  <si>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</si>
  <si>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</si>
  <si>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</si>
  <si>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</si>
  <si>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</si>
  <si>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</si>
  <si>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</si>
  <si>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</si>
  <si>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</si>
  <si>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</si>
  <si>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</si>
  <si>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</si>
  <si>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</si>
  <si>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</si>
  <si>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</si>
  <si>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</si>
  <si>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</si>
  <si>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</si>
  <si>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</si>
  <si>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</si>
  <si>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</si>
  <si>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</si>
  <si>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</si>
  <si>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</si>
  <si>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</si>
  <si>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</si>
  <si>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</si>
  <si>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</si>
  <si>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</si>
  <si>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</si>
  <si>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</si>
  <si>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</si>
  <si>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</si>
  <si>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</si>
  <si>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</si>
  <si>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</si>
  <si>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</si>
  <si>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</si>
  <si>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</si>
  <si>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</si>
  <si>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</si>
  <si>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</si>
  <si>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End cap left or right</t>
  </si>
  <si>
    <t>Mtr.</t>
  </si>
  <si>
    <t>Mtr</t>
  </si>
  <si>
    <t>Nos.</t>
  </si>
  <si>
    <t>Each</t>
  </si>
  <si>
    <t>100 mm</t>
  </si>
  <si>
    <t>Cum</t>
  </si>
  <si>
    <t>Supplying, installation DLP mini- trunking 32mm x 20mm and accessories white-system with independent cover- without central partion etc. as reqd.</t>
  </si>
  <si>
    <t>Mini- trunking</t>
  </si>
  <si>
    <t>Internal/ external angle</t>
  </si>
  <si>
    <t xml:space="preserve">Flat angle </t>
  </si>
  <si>
    <t>Flat junction</t>
  </si>
  <si>
    <t xml:space="preserve">Providing, laying and fixing following dia G.I. pipe (medium class) in ground complete with G.I. fittings including trenching (75 cm deep)and re-filling etc as required 
</t>
  </si>
  <si>
    <t>80 mm</t>
  </si>
  <si>
    <t xml:space="preserve">Providing and fixing DLP plastic trunking of size 105 mm x 50 mm without cover on surface as reqd. </t>
  </si>
  <si>
    <t xml:space="preserve">Providing and fixing DLP plastic trunking of size 105 mm x 50 mm accessories on surface as reqd. </t>
  </si>
  <si>
    <t xml:space="preserve">PVC trunking full cover of size 85 mm size </t>
  </si>
  <si>
    <t xml:space="preserve">End cap </t>
  </si>
  <si>
    <t>Internal angle.</t>
  </si>
  <si>
    <t>External angle</t>
  </si>
  <si>
    <t>flat angle</t>
  </si>
  <si>
    <t>cover joint</t>
  </si>
  <si>
    <t>Base joint</t>
  </si>
  <si>
    <t>flat junction</t>
  </si>
  <si>
    <t>Supplying &amp; drawing following sizes of FRLS PVC insulated copper conductor, single core cable in  the existing surface / recessed steel / PVC conduit as reqd.</t>
  </si>
  <si>
    <t>4 x 16 Sq.mm..</t>
  </si>
  <si>
    <t>Providing and fixing following rating and breaking capacity  and pole MCCB with thermomagnetic release and terminal spreaders in existing cubicle panel board including drilling holes in cubicle panel, making connections, etc. as required.</t>
  </si>
  <si>
    <t>200 A, 36 KA,FPMCCB</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</si>
  <si>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</si>
  <si>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 way (4 + 24), Double door</t>
  </si>
  <si>
    <t>Supplying and fixing 5 A to 32 A rating, 240/415 V, 10 kA, "C" curve, miniature circuit breaker suitable for inductive load of following poles in the existing MCB DB complete with connections, testing and commissioning etc. as required.</t>
  </si>
  <si>
    <t>Single pole</t>
  </si>
  <si>
    <t>Supplying and fixing 40 amps to 63 amps rating, 240/415 volts, "C" curve, miniature circuit breaker suitable for inductive load of following poles in the existing MCB DB complete with connections, testing and commissioning etc. as required.</t>
  </si>
  <si>
    <t xml:space="preserve">Triple pole </t>
  </si>
  <si>
    <t>Triple pole and neutral</t>
  </si>
  <si>
    <t>Supplying &amp; Fixing  metal enclosure with aluminium busbar including fixing clamp suitable for XT1 TP/FP  MCCB 63 to 250ER  as reqd.</t>
  </si>
  <si>
    <t>Supplying and fixing metal enclosure suitable for DP/TPN  MCB / DP ELCB on surface or recessed etc as reqd.</t>
  </si>
  <si>
    <t>Supplying &amp; fixing copper lugs suitable for upto 25 mm size copper conductor cable.</t>
  </si>
  <si>
    <t>Supplying and fixing single pole blanking plate in the existing MCB DB complete etc. as required.</t>
  </si>
  <si>
    <t>Providing and fixing M.V. danger notice plate of 200 mm X 150 mm, made of mild steel, at least 2 mm thick, and vitreous enameled white on both sides, and with inscription in single red colour on front side as required.</t>
  </si>
  <si>
    <t>Supplying and fixing Cable End Box (Loose Wire Box) suitable for triple pole and neutral, sheet steel, Vertical MCB distribution board, 415 Volts, on surface/ recess, complete with testing and commissioning etc. as required.</t>
  </si>
  <si>
    <t>Earthing with G.I. earth pipe 4.5 metre long, 40 mm dia including accessories, and providing masonry enclosure with cover plate having locking arrangement and watering pipe etc. with charcoal/ coke and salt as required.</t>
  </si>
  <si>
    <t>Providing &amp; fixing GI earth strip of size 25mm x 5mm in ground / surface / existing pipe as per specification.</t>
  </si>
  <si>
    <t>Laying of one number PVC insulated and PVC sheathed / XLPE power cable of 1.1 KV grade of following size direct in ground including excavation, sand cushioning, protective covering and refilling the trench etc as required.</t>
  </si>
  <si>
    <t>Above 95 sq. mm and upto 185 sq. mm</t>
  </si>
  <si>
    <t>Above 185 sq. mm and upto 400 sq. 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</si>
  <si>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</si>
  <si>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</si>
  <si>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</si>
  <si>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</si>
  <si>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Above 95 sq. mm and upto 185 sq. mm (clamped with 25/40x3mm MS flat clamp)</t>
  </si>
  <si>
    <t>Above 185 sq. mm and upto 400 sq. mm (clamped with 40x3mm MS flat clamp)</t>
  </si>
  <si>
    <t>Laying and fixing of one number PVC insulated and PVC sheathed / XLPE power cable of 1.1 KV grade of following size  on cable tray as required.</t>
  </si>
  <si>
    <t>Supplying and fixing cable route marker with 10 cm X 10 cm X 5 mm thick G.I. plate with inscription there on, bolted /welded to 35 mm X 35 mm X 6 mm angle iron, 60 cm long and fixing the same in ground as required.</t>
  </si>
  <si>
    <t>Supplying and making end termination with brass compression gland and aluminium lugs for following size of PVC insulated and PVC sheathed / XLPE aluminium conductor cable of 1.1 KV grade as required.</t>
  </si>
  <si>
    <t>3½ X 185 sq. mm (57mm)</t>
  </si>
  <si>
    <t>3½ X 240 sq. mm (62mm)</t>
  </si>
  <si>
    <t>3½ X 300 sq. mm (70mm)</t>
  </si>
  <si>
    <t>3½ X 400 sq. mm (82mm)</t>
  </si>
  <si>
    <t>Supplying of one no.  XLPE cable aluminum conductor steel armoured power cable of 1.1kV grade of following size complete as required and as per instruction by Engineer in-charge of approved makes.</t>
  </si>
  <si>
    <t xml:space="preserve">3½ X 150 sq. mm </t>
  </si>
  <si>
    <t xml:space="preserve">3½ X 185 sq. mm </t>
  </si>
  <si>
    <t xml:space="preserve">3½ X 240 sq. mm </t>
  </si>
  <si>
    <t xml:space="preserve">3½ X 300 sq. mm </t>
  </si>
  <si>
    <t xml:space="preserve">3½ X 400 sq. mm </t>
  </si>
  <si>
    <t>Supplying, fixing, testing, connecting and commissioning of 16 gauge powder coated LT Panel out door mountable (IP-65),  lockable door, of suitable  complete with bus bars , Ampmeter, Ampmeter selector switch , voltmeter , Voltmeter selector switch ,Digital meter, indicating lamps, CT's , Interconnection with suitable capacity aluminium strips / rods, connection of incoming and outgoing cables with thimbles , stove enamelled painted and having following incoming and outgoing  MCCB, switch MBC with complete all as required.</t>
  </si>
  <si>
    <t>Main LT Distribution Panel</t>
  </si>
  <si>
    <t>INCOMING:</t>
  </si>
  <si>
    <t xml:space="preserve">BUSBARS: </t>
  </si>
  <si>
    <t>OUTGOING:</t>
  </si>
  <si>
    <t xml:space="preserve">Cost of LT panel  </t>
  </si>
  <si>
    <t>Excavation for foundation in soft soil including dressing of sides and ramming of bottoms, lift upto 1.5 m including getting out the excavated soil and disposal of surplus excavated soil as directed, within a lead of 50 metres.</t>
  </si>
  <si>
    <t>1 Nos. of  400 A 415V, 4 Pole MCCB 50kA MP Based Release (O/C &amp;S/C protection), with Rotary Operated Handle Mechanism, Pole spreader for MCCB 400A, 1 nos. Digital type Multifunction Meter, Digital type Voltmeter CL-1.0 with selector switch.1 nos. Digital type Ammeter CL-1.0 with selector switch with CT's 400/5A CL-1.0, 15VA Cast Resin for metering, ON, OFF &amp; RYB phase indicating lamps , 6 no. 5A SP MCB 10 kA for Cont. Ckt. complete as reqiured.</t>
  </si>
  <si>
    <t>1 Set. 400A 50Hz four pole AL. Busbar.</t>
  </si>
  <si>
    <t>2 Nos. 200A 415V, FP MCCB of 36kA   with TM Based Release (O/C &amp;S/C protection), 2 no. Rotary Operated Handle Mechanism, 2 no. 4 Pole spreader for MCCB 200A  with Digital type Multifunction Meter at each outgoing etc complete as required.</t>
  </si>
  <si>
    <t>2 Nos. 100A 415V, FP MCCB of 25kA   with TM Based Release (O/C &amp;S/C protection), 2 no. Rotary Operated Handle Mechanism, 2 no. 4 Pole spreader for MCCB 100A  with Digital type Multifunction Meter at each outgoing etc complete as required.</t>
  </si>
  <si>
    <t xml:space="preserve"> Mtr</t>
  </si>
  <si>
    <t>Set</t>
  </si>
  <si>
    <t>Tender Inviting Authority: DOIP, IIT Kanpur</t>
  </si>
  <si>
    <t>Name of Work: Supplying and laying of power cables for providing DG power supply and associated works from Substation N0. 7 to newly constructed buildings in Academic area, IIT Kanpur.</t>
  </si>
  <si>
    <t>NIT No:   Electrical/21/02/2024-1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</si>
</sst>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13" xfId="59" applyNumberFormat="1" applyFont="1" applyFill="1" applyBorder="1" applyAlignment="1">
      <alignment horizontal="center" vertical="top" wrapText="1"/>
      <protection/>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95"/>
  <sheetViews>
    <sheetView showGridLines="0" zoomScale="75" zoomScaleNormal="75" zoomScalePageLayoutView="0" workbookViewId="0" topLeftCell="A1">
      <selection activeCell="B14" sqref="B14"/>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212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213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214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72</v>
      </c>
      <c r="C13" s="29"/>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72</v>
      </c>
      <c r="IE13" s="18"/>
      <c r="IF13" s="18"/>
      <c r="IG13" s="18"/>
      <c r="IH13" s="18"/>
      <c r="II13" s="18"/>
    </row>
    <row r="14" spans="1:243" s="21" customFormat="1" ht="54.75" customHeight="1">
      <c r="A14" s="37">
        <v>1.01</v>
      </c>
      <c r="B14" s="38" t="s">
        <v>146</v>
      </c>
      <c r="C14" s="33" t="s">
        <v>53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1">
        <v>1.01</v>
      </c>
      <c r="IB14" s="28" t="s">
        <v>146</v>
      </c>
      <c r="IC14" s="21" t="s">
        <v>53</v>
      </c>
      <c r="IE14" s="22"/>
      <c r="IF14" s="22" t="s">
        <v>34</v>
      </c>
      <c r="IG14" s="22" t="s">
        <v>35</v>
      </c>
      <c r="IH14" s="22">
        <v>10</v>
      </c>
      <c r="II14" s="22" t="s">
        <v>36</v>
      </c>
    </row>
    <row r="15" spans="1:243" s="21" customFormat="1" ht="31.5">
      <c r="A15" s="36">
        <v>1.02</v>
      </c>
      <c r="B15" s="38" t="s">
        <v>147</v>
      </c>
      <c r="C15" s="33" t="s">
        <v>54</v>
      </c>
      <c r="D15" s="39">
        <v>10</v>
      </c>
      <c r="E15" s="40" t="s">
        <v>135</v>
      </c>
      <c r="F15" s="41">
        <v>805.79</v>
      </c>
      <c r="G15" s="42"/>
      <c r="H15" s="42"/>
      <c r="I15" s="43" t="s">
        <v>38</v>
      </c>
      <c r="J15" s="44">
        <f>IF(I15="Less(-)",-1,1)</f>
        <v>1</v>
      </c>
      <c r="K15" s="42" t="s">
        <v>39</v>
      </c>
      <c r="L15" s="42" t="s">
        <v>4</v>
      </c>
      <c r="M15" s="45"/>
      <c r="N15" s="42"/>
      <c r="O15" s="42"/>
      <c r="P15" s="46"/>
      <c r="Q15" s="42"/>
      <c r="R15" s="42"/>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ROUND(total_amount_ba($B$2,$D$2,D15,F15,J15,K15,M15),0)</f>
        <v>8058</v>
      </c>
      <c r="BB15" s="48">
        <f>BA15+SUM(N15:AZ15)</f>
        <v>8058</v>
      </c>
      <c r="BC15" s="49" t="str">
        <f>SpellNumber(L15,BB15)</f>
        <v>INR  Eight Thousand  &amp;Fifty Eight  Only</v>
      </c>
      <c r="IA15" s="21">
        <v>1.02</v>
      </c>
      <c r="IB15" s="21" t="s">
        <v>147</v>
      </c>
      <c r="IC15" s="21" t="s">
        <v>54</v>
      </c>
      <c r="ID15" s="21">
        <v>10</v>
      </c>
      <c r="IE15" s="22" t="s">
        <v>135</v>
      </c>
      <c r="IF15" s="22" t="s">
        <v>40</v>
      </c>
      <c r="IG15" s="22" t="s">
        <v>35</v>
      </c>
      <c r="IH15" s="22">
        <v>123.223</v>
      </c>
      <c r="II15" s="22" t="s">
        <v>37</v>
      </c>
    </row>
    <row r="16" spans="1:243" s="21" customFormat="1" ht="47.25">
      <c r="A16" s="37">
        <v>1.03</v>
      </c>
      <c r="B16" s="38" t="s">
        <v>139</v>
      </c>
      <c r="C16" s="39" t="s">
        <v>55</v>
      </c>
      <c r="D16" s="39">
        <v>140</v>
      </c>
      <c r="E16" s="40" t="s">
        <v>135</v>
      </c>
      <c r="F16" s="41">
        <v>1583.52</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221693</v>
      </c>
      <c r="BB16" s="48">
        <f>BA16+SUM(N16:AZ16)</f>
        <v>221693</v>
      </c>
      <c r="BC16" s="49" t="str">
        <f>SpellNumber(L16,BB16)</f>
        <v>INR  Two Lakh Twenty One Thousand Six Hundred &amp; Ninety Three  Only</v>
      </c>
      <c r="IA16" s="21">
        <v>1.03</v>
      </c>
      <c r="IB16" s="21" t="s">
        <v>139</v>
      </c>
      <c r="IC16" s="21" t="s">
        <v>55</v>
      </c>
      <c r="ID16" s="21">
        <v>140</v>
      </c>
      <c r="IE16" s="22" t="s">
        <v>135</v>
      </c>
      <c r="IF16" s="22" t="s">
        <v>41</v>
      </c>
      <c r="IG16" s="22" t="s">
        <v>42</v>
      </c>
      <c r="IH16" s="22">
        <v>213</v>
      </c>
      <c r="II16" s="22" t="s">
        <v>37</v>
      </c>
    </row>
    <row r="17" spans="1:243" s="21" customFormat="1" ht="47.25">
      <c r="A17" s="37">
        <v>1.04</v>
      </c>
      <c r="B17" s="38" t="s">
        <v>148</v>
      </c>
      <c r="C17" s="39" t="s">
        <v>61</v>
      </c>
      <c r="D17" s="39">
        <v>5</v>
      </c>
      <c r="E17" s="40" t="s">
        <v>135</v>
      </c>
      <c r="F17" s="41">
        <v>979.4</v>
      </c>
      <c r="G17" s="42"/>
      <c r="H17" s="42"/>
      <c r="I17" s="43" t="s">
        <v>38</v>
      </c>
      <c r="J17" s="44">
        <f aca="true" t="shared" si="0" ref="J17:J80">IF(I17="Less(-)",-1,1)</f>
        <v>1</v>
      </c>
      <c r="K17" s="42" t="s">
        <v>39</v>
      </c>
      <c r="L17" s="42" t="s">
        <v>4</v>
      </c>
      <c r="M17" s="45"/>
      <c r="N17" s="42"/>
      <c r="O17" s="42"/>
      <c r="P17" s="46"/>
      <c r="Q17" s="42"/>
      <c r="R17" s="42"/>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aca="true" t="shared" si="1" ref="BA17:BA80">ROUND(total_amount_ba($B$2,$D$2,D17,F17,J17,K17,M17),0)</f>
        <v>4897</v>
      </c>
      <c r="BB17" s="48">
        <f aca="true" t="shared" si="2" ref="BB17:BB80">BA17+SUM(N17:AZ17)</f>
        <v>4897</v>
      </c>
      <c r="BC17" s="49" t="str">
        <f aca="true" t="shared" si="3" ref="BC17:BC80">SpellNumber(L17,BB17)</f>
        <v>INR  Four Thousand Eight Hundred &amp; Ninety Seven  Only</v>
      </c>
      <c r="IA17" s="21">
        <v>1.04</v>
      </c>
      <c r="IB17" s="21" t="s">
        <v>148</v>
      </c>
      <c r="IC17" s="21" t="s">
        <v>61</v>
      </c>
      <c r="ID17" s="21">
        <v>5</v>
      </c>
      <c r="IE17" s="22" t="s">
        <v>135</v>
      </c>
      <c r="IF17" s="22"/>
      <c r="IG17" s="22"/>
      <c r="IH17" s="22"/>
      <c r="II17" s="22"/>
    </row>
    <row r="18" spans="1:243" s="21" customFormat="1" ht="47.25">
      <c r="A18" s="36">
        <v>1.05</v>
      </c>
      <c r="B18" s="38" t="s">
        <v>149</v>
      </c>
      <c r="C18" s="39" t="s">
        <v>56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1">
        <v>1.05</v>
      </c>
      <c r="IB18" s="21" t="s">
        <v>149</v>
      </c>
      <c r="IC18" s="21" t="s">
        <v>56</v>
      </c>
      <c r="IE18" s="22"/>
      <c r="IF18" s="22"/>
      <c r="IG18" s="22"/>
      <c r="IH18" s="22"/>
      <c r="II18" s="22"/>
    </row>
    <row r="19" spans="1:243" s="21" customFormat="1" ht="35.25" customHeight="1">
      <c r="A19" s="37">
        <v>1.06</v>
      </c>
      <c r="B19" s="38" t="s">
        <v>150</v>
      </c>
      <c r="C19" s="39" t="s">
        <v>62</v>
      </c>
      <c r="D19" s="39">
        <v>5</v>
      </c>
      <c r="E19" s="40" t="s">
        <v>135</v>
      </c>
      <c r="F19" s="41">
        <v>432.27</v>
      </c>
      <c r="G19" s="42"/>
      <c r="H19" s="42"/>
      <c r="I19" s="43" t="s">
        <v>38</v>
      </c>
      <c r="J19" s="44">
        <f t="shared" si="0"/>
        <v>1</v>
      </c>
      <c r="K19" s="42" t="s">
        <v>39</v>
      </c>
      <c r="L19" s="42" t="s">
        <v>4</v>
      </c>
      <c r="M19" s="45"/>
      <c r="N19" s="42"/>
      <c r="O19" s="42"/>
      <c r="P19" s="46"/>
      <c r="Q19" s="42"/>
      <c r="R19" s="42"/>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 t="shared" si="1"/>
        <v>2161</v>
      </c>
      <c r="BB19" s="48">
        <f t="shared" si="2"/>
        <v>2161</v>
      </c>
      <c r="BC19" s="49" t="str">
        <f t="shared" si="3"/>
        <v>INR  Two Thousand One Hundred &amp; Sixty One  Only</v>
      </c>
      <c r="IA19" s="21">
        <v>1.06</v>
      </c>
      <c r="IB19" s="28" t="s">
        <v>150</v>
      </c>
      <c r="IC19" s="21" t="s">
        <v>62</v>
      </c>
      <c r="ID19" s="21">
        <v>5</v>
      </c>
      <c r="IE19" s="22" t="s">
        <v>135</v>
      </c>
      <c r="IF19" s="22"/>
      <c r="IG19" s="22"/>
      <c r="IH19" s="22"/>
      <c r="II19" s="22"/>
    </row>
    <row r="20" spans="1:243" s="21" customFormat="1" ht="31.5">
      <c r="A20" s="37">
        <v>1.07</v>
      </c>
      <c r="B20" s="38" t="s">
        <v>151</v>
      </c>
      <c r="C20" s="39" t="s">
        <v>63</v>
      </c>
      <c r="D20" s="39">
        <v>2</v>
      </c>
      <c r="E20" s="40" t="s">
        <v>137</v>
      </c>
      <c r="F20" s="41">
        <v>194.65</v>
      </c>
      <c r="G20" s="42"/>
      <c r="H20" s="42"/>
      <c r="I20" s="43" t="s">
        <v>38</v>
      </c>
      <c r="J20" s="44">
        <f t="shared" si="0"/>
        <v>1</v>
      </c>
      <c r="K20" s="42" t="s">
        <v>39</v>
      </c>
      <c r="L20" s="42" t="s">
        <v>4</v>
      </c>
      <c r="M20" s="45"/>
      <c r="N20" s="42"/>
      <c r="O20" s="42"/>
      <c r="P20" s="46"/>
      <c r="Q20" s="42"/>
      <c r="R20" s="42"/>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389</v>
      </c>
      <c r="BB20" s="48">
        <f t="shared" si="2"/>
        <v>389</v>
      </c>
      <c r="BC20" s="49" t="str">
        <f t="shared" si="3"/>
        <v>INR  Three Hundred &amp; Eighty Nine  Only</v>
      </c>
      <c r="IA20" s="21">
        <v>1.07</v>
      </c>
      <c r="IB20" s="21" t="s">
        <v>151</v>
      </c>
      <c r="IC20" s="21" t="s">
        <v>63</v>
      </c>
      <c r="ID20" s="21">
        <v>2</v>
      </c>
      <c r="IE20" s="22" t="s">
        <v>137</v>
      </c>
      <c r="IF20" s="22" t="s">
        <v>34</v>
      </c>
      <c r="IG20" s="22" t="s">
        <v>43</v>
      </c>
      <c r="IH20" s="22">
        <v>10</v>
      </c>
      <c r="II20" s="22" t="s">
        <v>37</v>
      </c>
    </row>
    <row r="21" spans="1:243" s="21" customFormat="1" ht="31.5">
      <c r="A21" s="36">
        <v>1.08</v>
      </c>
      <c r="B21" s="38" t="s">
        <v>152</v>
      </c>
      <c r="C21" s="39" t="s">
        <v>57</v>
      </c>
      <c r="D21" s="39">
        <v>1</v>
      </c>
      <c r="E21" s="40" t="s">
        <v>137</v>
      </c>
      <c r="F21" s="41">
        <v>539.24</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539</v>
      </c>
      <c r="BB21" s="48">
        <f t="shared" si="2"/>
        <v>539</v>
      </c>
      <c r="BC21" s="49" t="str">
        <f t="shared" si="3"/>
        <v>INR  Five Hundred &amp; Thirty Nine  Only</v>
      </c>
      <c r="IA21" s="21">
        <v>1.08</v>
      </c>
      <c r="IB21" s="21" t="s">
        <v>152</v>
      </c>
      <c r="IC21" s="21" t="s">
        <v>57</v>
      </c>
      <c r="ID21" s="21">
        <v>1</v>
      </c>
      <c r="IE21" s="22" t="s">
        <v>137</v>
      </c>
      <c r="IF21" s="22"/>
      <c r="IG21" s="22"/>
      <c r="IH21" s="22"/>
      <c r="II21" s="22"/>
    </row>
    <row r="22" spans="1:243" s="21" customFormat="1" ht="31.5">
      <c r="A22" s="37">
        <v>1.09</v>
      </c>
      <c r="B22" s="38" t="s">
        <v>153</v>
      </c>
      <c r="C22" s="39" t="s">
        <v>64</v>
      </c>
      <c r="D22" s="39">
        <v>1</v>
      </c>
      <c r="E22" s="40" t="s">
        <v>137</v>
      </c>
      <c r="F22" s="41">
        <v>550.64</v>
      </c>
      <c r="G22" s="42"/>
      <c r="H22" s="42"/>
      <c r="I22" s="43" t="s">
        <v>38</v>
      </c>
      <c r="J22" s="44">
        <f t="shared" si="0"/>
        <v>1</v>
      </c>
      <c r="K22" s="42" t="s">
        <v>39</v>
      </c>
      <c r="L22" s="42" t="s">
        <v>4</v>
      </c>
      <c r="M22" s="45"/>
      <c r="N22" s="42"/>
      <c r="O22" s="42"/>
      <c r="P22" s="46"/>
      <c r="Q22" s="42"/>
      <c r="R22" s="42"/>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551</v>
      </c>
      <c r="BB22" s="48">
        <f t="shared" si="2"/>
        <v>551</v>
      </c>
      <c r="BC22" s="49" t="str">
        <f t="shared" si="3"/>
        <v>INR  Five Hundred &amp; Fifty One  Only</v>
      </c>
      <c r="IA22" s="21">
        <v>1.09</v>
      </c>
      <c r="IB22" s="21" t="s">
        <v>153</v>
      </c>
      <c r="IC22" s="21" t="s">
        <v>64</v>
      </c>
      <c r="ID22" s="21">
        <v>1</v>
      </c>
      <c r="IE22" s="22" t="s">
        <v>137</v>
      </c>
      <c r="IF22" s="22" t="s">
        <v>40</v>
      </c>
      <c r="IG22" s="22" t="s">
        <v>35</v>
      </c>
      <c r="IH22" s="22">
        <v>123.223</v>
      </c>
      <c r="II22" s="22" t="s">
        <v>37</v>
      </c>
    </row>
    <row r="23" spans="1:243" s="21" customFormat="1" ht="31.5">
      <c r="A23" s="37">
        <v>1.1</v>
      </c>
      <c r="B23" s="38" t="s">
        <v>154</v>
      </c>
      <c r="C23" s="39" t="s">
        <v>58</v>
      </c>
      <c r="D23" s="39">
        <v>1</v>
      </c>
      <c r="E23" s="40" t="s">
        <v>137</v>
      </c>
      <c r="F23" s="41">
        <v>762.82</v>
      </c>
      <c r="G23" s="42"/>
      <c r="H23" s="42"/>
      <c r="I23" s="43" t="s">
        <v>38</v>
      </c>
      <c r="J23" s="44">
        <f t="shared" si="0"/>
        <v>1</v>
      </c>
      <c r="K23" s="42" t="s">
        <v>39</v>
      </c>
      <c r="L23" s="42" t="s">
        <v>4</v>
      </c>
      <c r="M23" s="45"/>
      <c r="N23" s="42"/>
      <c r="O23" s="42"/>
      <c r="P23" s="46"/>
      <c r="Q23" s="42"/>
      <c r="R23" s="42"/>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763</v>
      </c>
      <c r="BB23" s="48">
        <f t="shared" si="2"/>
        <v>763</v>
      </c>
      <c r="BC23" s="49" t="str">
        <f t="shared" si="3"/>
        <v>INR  Seven Hundred &amp; Sixty Three  Only</v>
      </c>
      <c r="IA23" s="21">
        <v>1.1</v>
      </c>
      <c r="IB23" s="21" t="s">
        <v>154</v>
      </c>
      <c r="IC23" s="21" t="s">
        <v>58</v>
      </c>
      <c r="ID23" s="21">
        <v>1</v>
      </c>
      <c r="IE23" s="22" t="s">
        <v>137</v>
      </c>
      <c r="IF23" s="22" t="s">
        <v>44</v>
      </c>
      <c r="IG23" s="22" t="s">
        <v>45</v>
      </c>
      <c r="IH23" s="22">
        <v>10</v>
      </c>
      <c r="II23" s="22" t="s">
        <v>37</v>
      </c>
    </row>
    <row r="24" spans="1:243" s="21" customFormat="1" ht="31.5">
      <c r="A24" s="36">
        <v>1.11</v>
      </c>
      <c r="B24" s="38" t="s">
        <v>155</v>
      </c>
      <c r="C24" s="39" t="s">
        <v>65</v>
      </c>
      <c r="D24" s="39">
        <v>2</v>
      </c>
      <c r="E24" s="40" t="s">
        <v>137</v>
      </c>
      <c r="F24" s="41">
        <v>224.46</v>
      </c>
      <c r="G24" s="42"/>
      <c r="H24" s="42"/>
      <c r="I24" s="43" t="s">
        <v>38</v>
      </c>
      <c r="J24" s="44">
        <f t="shared" si="0"/>
        <v>1</v>
      </c>
      <c r="K24" s="42" t="s">
        <v>39</v>
      </c>
      <c r="L24" s="42" t="s">
        <v>4</v>
      </c>
      <c r="M24" s="45"/>
      <c r="N24" s="42"/>
      <c r="O24" s="42"/>
      <c r="P24" s="46"/>
      <c r="Q24" s="42"/>
      <c r="R24" s="42"/>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449</v>
      </c>
      <c r="BB24" s="48">
        <f t="shared" si="2"/>
        <v>449</v>
      </c>
      <c r="BC24" s="49" t="str">
        <f t="shared" si="3"/>
        <v>INR  Four Hundred &amp; Forty Nine  Only</v>
      </c>
      <c r="IA24" s="21">
        <v>1.11</v>
      </c>
      <c r="IB24" s="21" t="s">
        <v>155</v>
      </c>
      <c r="IC24" s="21" t="s">
        <v>65</v>
      </c>
      <c r="ID24" s="21">
        <v>2</v>
      </c>
      <c r="IE24" s="22" t="s">
        <v>137</v>
      </c>
      <c r="IF24" s="22" t="s">
        <v>41</v>
      </c>
      <c r="IG24" s="22" t="s">
        <v>42</v>
      </c>
      <c r="IH24" s="22">
        <v>213</v>
      </c>
      <c r="II24" s="22" t="s">
        <v>37</v>
      </c>
    </row>
    <row r="25" spans="1:243" s="21" customFormat="1" ht="31.5">
      <c r="A25" s="37">
        <v>1.12</v>
      </c>
      <c r="B25" s="38" t="s">
        <v>156</v>
      </c>
      <c r="C25" s="39" t="s">
        <v>66</v>
      </c>
      <c r="D25" s="39">
        <v>2</v>
      </c>
      <c r="E25" s="40" t="s">
        <v>137</v>
      </c>
      <c r="F25" s="41">
        <v>90.31</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181</v>
      </c>
      <c r="BB25" s="48">
        <f t="shared" si="2"/>
        <v>181</v>
      </c>
      <c r="BC25" s="49" t="str">
        <f t="shared" si="3"/>
        <v>INR  One Hundred &amp; Eighty One  Only</v>
      </c>
      <c r="IA25" s="21">
        <v>1.12</v>
      </c>
      <c r="IB25" s="21" t="s">
        <v>156</v>
      </c>
      <c r="IC25" s="21" t="s">
        <v>66</v>
      </c>
      <c r="ID25" s="21">
        <v>2</v>
      </c>
      <c r="IE25" s="22" t="s">
        <v>137</v>
      </c>
      <c r="IF25" s="22"/>
      <c r="IG25" s="22"/>
      <c r="IH25" s="22"/>
      <c r="II25" s="22"/>
    </row>
    <row r="26" spans="1:243" s="21" customFormat="1" ht="31.5">
      <c r="A26" s="37">
        <v>1.13</v>
      </c>
      <c r="B26" s="38" t="s">
        <v>157</v>
      </c>
      <c r="C26" s="39" t="s">
        <v>67</v>
      </c>
      <c r="D26" s="39">
        <v>1</v>
      </c>
      <c r="E26" s="40" t="s">
        <v>137</v>
      </c>
      <c r="F26" s="41">
        <v>938.19</v>
      </c>
      <c r="G26" s="42"/>
      <c r="H26" s="42"/>
      <c r="I26" s="43" t="s">
        <v>38</v>
      </c>
      <c r="J26" s="44">
        <f t="shared" si="0"/>
        <v>1</v>
      </c>
      <c r="K26" s="42" t="s">
        <v>39</v>
      </c>
      <c r="L26" s="42" t="s">
        <v>4</v>
      </c>
      <c r="M26" s="45"/>
      <c r="N26" s="42"/>
      <c r="O26" s="42"/>
      <c r="P26" s="46"/>
      <c r="Q26" s="42"/>
      <c r="R26" s="42"/>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1"/>
        <v>938</v>
      </c>
      <c r="BB26" s="48">
        <f t="shared" si="2"/>
        <v>938</v>
      </c>
      <c r="BC26" s="49" t="str">
        <f t="shared" si="3"/>
        <v>INR  Nine Hundred &amp; Thirty Eight  Only</v>
      </c>
      <c r="IA26" s="21">
        <v>1.13</v>
      </c>
      <c r="IB26" s="21" t="s">
        <v>157</v>
      </c>
      <c r="IC26" s="21" t="s">
        <v>67</v>
      </c>
      <c r="ID26" s="21">
        <v>1</v>
      </c>
      <c r="IE26" s="22" t="s">
        <v>137</v>
      </c>
      <c r="IF26" s="22"/>
      <c r="IG26" s="22"/>
      <c r="IH26" s="22"/>
      <c r="II26" s="22"/>
    </row>
    <row r="27" spans="1:243" s="21" customFormat="1" ht="63">
      <c r="A27" s="36">
        <v>1.14</v>
      </c>
      <c r="B27" s="38" t="s">
        <v>141</v>
      </c>
      <c r="C27" s="39" t="s">
        <v>68</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1">
        <v>1.14</v>
      </c>
      <c r="IB27" s="21" t="s">
        <v>141</v>
      </c>
      <c r="IC27" s="21" t="s">
        <v>68</v>
      </c>
      <c r="IE27" s="22"/>
      <c r="IF27" s="22"/>
      <c r="IG27" s="22"/>
      <c r="IH27" s="22"/>
      <c r="II27" s="22"/>
    </row>
    <row r="28" spans="1:243" s="21" customFormat="1" ht="31.5">
      <c r="A28" s="37">
        <v>1.15</v>
      </c>
      <c r="B28" s="38" t="s">
        <v>142</v>
      </c>
      <c r="C28" s="39" t="s">
        <v>69</v>
      </c>
      <c r="D28" s="39">
        <v>15</v>
      </c>
      <c r="E28" s="40" t="s">
        <v>135</v>
      </c>
      <c r="F28" s="41">
        <v>227.97</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3420</v>
      </c>
      <c r="BB28" s="48">
        <f t="shared" si="2"/>
        <v>3420</v>
      </c>
      <c r="BC28" s="49" t="str">
        <f t="shared" si="3"/>
        <v>INR  Three Thousand Four Hundred &amp; Twenty  Only</v>
      </c>
      <c r="IA28" s="21">
        <v>1.15</v>
      </c>
      <c r="IB28" s="21" t="s">
        <v>142</v>
      </c>
      <c r="IC28" s="21" t="s">
        <v>69</v>
      </c>
      <c r="ID28" s="21">
        <v>15</v>
      </c>
      <c r="IE28" s="22" t="s">
        <v>135</v>
      </c>
      <c r="IF28" s="22"/>
      <c r="IG28" s="22"/>
      <c r="IH28" s="22"/>
      <c r="II28" s="22"/>
    </row>
    <row r="29" spans="1:243" s="21" customFormat="1" ht="31.5">
      <c r="A29" s="37">
        <v>1.16</v>
      </c>
      <c r="B29" s="38" t="s">
        <v>134</v>
      </c>
      <c r="C29" s="39" t="s">
        <v>70</v>
      </c>
      <c r="D29" s="39">
        <v>5</v>
      </c>
      <c r="E29" s="40" t="s">
        <v>137</v>
      </c>
      <c r="F29" s="41">
        <v>150.81</v>
      </c>
      <c r="G29" s="42"/>
      <c r="H29" s="42"/>
      <c r="I29" s="43" t="s">
        <v>38</v>
      </c>
      <c r="J29" s="44">
        <f t="shared" si="0"/>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1"/>
        <v>754</v>
      </c>
      <c r="BB29" s="48">
        <f t="shared" si="2"/>
        <v>754</v>
      </c>
      <c r="BC29" s="49" t="str">
        <f t="shared" si="3"/>
        <v>INR  Seven Hundred &amp; Fifty Four  Only</v>
      </c>
      <c r="IA29" s="21">
        <v>1.16</v>
      </c>
      <c r="IB29" s="21" t="s">
        <v>134</v>
      </c>
      <c r="IC29" s="21" t="s">
        <v>70</v>
      </c>
      <c r="ID29" s="21">
        <v>5</v>
      </c>
      <c r="IE29" s="22" t="s">
        <v>137</v>
      </c>
      <c r="IF29" s="22"/>
      <c r="IG29" s="22"/>
      <c r="IH29" s="22"/>
      <c r="II29" s="22"/>
    </row>
    <row r="30" spans="1:243" s="21" customFormat="1" ht="31.5">
      <c r="A30" s="36">
        <v>1.17</v>
      </c>
      <c r="B30" s="38" t="s">
        <v>143</v>
      </c>
      <c r="C30" s="39" t="s">
        <v>71</v>
      </c>
      <c r="D30" s="39">
        <v>2</v>
      </c>
      <c r="E30" s="40" t="s">
        <v>137</v>
      </c>
      <c r="F30" s="41">
        <v>145.55</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291</v>
      </c>
      <c r="BB30" s="48">
        <f t="shared" si="2"/>
        <v>291</v>
      </c>
      <c r="BC30" s="49" t="str">
        <f t="shared" si="3"/>
        <v>INR  Two Hundred &amp; Ninety One  Only</v>
      </c>
      <c r="IA30" s="21">
        <v>1.17</v>
      </c>
      <c r="IB30" s="21" t="s">
        <v>143</v>
      </c>
      <c r="IC30" s="21" t="s">
        <v>71</v>
      </c>
      <c r="ID30" s="21">
        <v>2</v>
      </c>
      <c r="IE30" s="22" t="s">
        <v>137</v>
      </c>
      <c r="IF30" s="22"/>
      <c r="IG30" s="22"/>
      <c r="IH30" s="22"/>
      <c r="II30" s="22"/>
    </row>
    <row r="31" spans="1:243" s="21" customFormat="1" ht="21" customHeight="1">
      <c r="A31" s="37">
        <v>1.18</v>
      </c>
      <c r="B31" s="38" t="s">
        <v>144</v>
      </c>
      <c r="C31" s="39" t="s">
        <v>59</v>
      </c>
      <c r="D31" s="39">
        <v>2</v>
      </c>
      <c r="E31" s="40" t="s">
        <v>137</v>
      </c>
      <c r="F31" s="41">
        <v>123.63</v>
      </c>
      <c r="G31" s="42"/>
      <c r="H31" s="42"/>
      <c r="I31" s="43" t="s">
        <v>38</v>
      </c>
      <c r="J31" s="44">
        <f t="shared" si="0"/>
        <v>1</v>
      </c>
      <c r="K31" s="42" t="s">
        <v>39</v>
      </c>
      <c r="L31" s="42" t="s">
        <v>4</v>
      </c>
      <c r="M31" s="45"/>
      <c r="N31" s="42"/>
      <c r="O31" s="42"/>
      <c r="P31" s="46"/>
      <c r="Q31" s="42"/>
      <c r="R31" s="42"/>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1"/>
        <v>247</v>
      </c>
      <c r="BB31" s="48">
        <f t="shared" si="2"/>
        <v>247</v>
      </c>
      <c r="BC31" s="49" t="str">
        <f t="shared" si="3"/>
        <v>INR  Two Hundred &amp; Forty Seven  Only</v>
      </c>
      <c r="IA31" s="21">
        <v>1.18</v>
      </c>
      <c r="IB31" s="21" t="s">
        <v>144</v>
      </c>
      <c r="IC31" s="21" t="s">
        <v>59</v>
      </c>
      <c r="ID31" s="21">
        <v>2</v>
      </c>
      <c r="IE31" s="22" t="s">
        <v>137</v>
      </c>
      <c r="IF31" s="22"/>
      <c r="IG31" s="22"/>
      <c r="IH31" s="22"/>
      <c r="II31" s="22"/>
    </row>
    <row r="32" spans="1:243" s="21" customFormat="1" ht="31.5">
      <c r="A32" s="37">
        <v>1.19</v>
      </c>
      <c r="B32" s="38" t="s">
        <v>145</v>
      </c>
      <c r="C32" s="39" t="s">
        <v>73</v>
      </c>
      <c r="D32" s="39">
        <v>2</v>
      </c>
      <c r="E32" s="40" t="s">
        <v>137</v>
      </c>
      <c r="F32" s="41">
        <v>143.8</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288</v>
      </c>
      <c r="BB32" s="48">
        <f t="shared" si="2"/>
        <v>288</v>
      </c>
      <c r="BC32" s="49" t="str">
        <f t="shared" si="3"/>
        <v>INR  Two Hundred &amp; Eighty Eight  Only</v>
      </c>
      <c r="IA32" s="21">
        <v>1.19</v>
      </c>
      <c r="IB32" s="21" t="s">
        <v>145</v>
      </c>
      <c r="IC32" s="21" t="s">
        <v>73</v>
      </c>
      <c r="ID32" s="21">
        <v>2</v>
      </c>
      <c r="IE32" s="22" t="s">
        <v>137</v>
      </c>
      <c r="IF32" s="22"/>
      <c r="IG32" s="22"/>
      <c r="IH32" s="22"/>
      <c r="II32" s="22"/>
    </row>
    <row r="33" spans="1:243" s="21" customFormat="1" ht="51" customHeight="1">
      <c r="A33" s="36">
        <v>1.2</v>
      </c>
      <c r="B33" s="38" t="s">
        <v>158</v>
      </c>
      <c r="C33" s="39" t="s">
        <v>74</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1">
        <v>1.2</v>
      </c>
      <c r="IB33" s="21" t="s">
        <v>158</v>
      </c>
      <c r="IC33" s="21" t="s">
        <v>74</v>
      </c>
      <c r="IE33" s="22"/>
      <c r="IF33" s="22"/>
      <c r="IG33" s="22"/>
      <c r="IH33" s="22"/>
      <c r="II33" s="22"/>
    </row>
    <row r="34" spans="1:243" s="21" customFormat="1" ht="47.25">
      <c r="A34" s="37">
        <v>1.21</v>
      </c>
      <c r="B34" s="38" t="s">
        <v>159</v>
      </c>
      <c r="C34" s="39" t="s">
        <v>75</v>
      </c>
      <c r="D34" s="39">
        <v>30</v>
      </c>
      <c r="E34" s="40" t="s">
        <v>135</v>
      </c>
      <c r="F34" s="41">
        <v>845.24</v>
      </c>
      <c r="G34" s="42"/>
      <c r="H34" s="42"/>
      <c r="I34" s="43" t="s">
        <v>38</v>
      </c>
      <c r="J34" s="44">
        <f t="shared" si="0"/>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1"/>
        <v>25357</v>
      </c>
      <c r="BB34" s="48">
        <f t="shared" si="2"/>
        <v>25357</v>
      </c>
      <c r="BC34" s="49" t="str">
        <f t="shared" si="3"/>
        <v>INR  Twenty Five Thousand Three Hundred &amp; Fifty Seven  Only</v>
      </c>
      <c r="IA34" s="21">
        <v>1.21</v>
      </c>
      <c r="IB34" s="21" t="s">
        <v>159</v>
      </c>
      <c r="IC34" s="21" t="s">
        <v>75</v>
      </c>
      <c r="ID34" s="21">
        <v>30</v>
      </c>
      <c r="IE34" s="22" t="s">
        <v>135</v>
      </c>
      <c r="IF34" s="22"/>
      <c r="IG34" s="22"/>
      <c r="IH34" s="22"/>
      <c r="II34" s="22"/>
    </row>
    <row r="35" spans="1:243" s="21" customFormat="1" ht="94.5">
      <c r="A35" s="37">
        <v>1.22</v>
      </c>
      <c r="B35" s="38" t="s">
        <v>160</v>
      </c>
      <c r="C35" s="39" t="s">
        <v>76</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1">
        <v>1.22</v>
      </c>
      <c r="IB35" s="21" t="s">
        <v>160</v>
      </c>
      <c r="IC35" s="21" t="s">
        <v>76</v>
      </c>
      <c r="IE35" s="22"/>
      <c r="IF35" s="22"/>
      <c r="IG35" s="22"/>
      <c r="IH35" s="22"/>
      <c r="II35" s="22"/>
    </row>
    <row r="36" spans="1:243" s="21" customFormat="1" ht="31.5">
      <c r="A36" s="36">
        <v>1.23</v>
      </c>
      <c r="B36" s="38" t="s">
        <v>161</v>
      </c>
      <c r="C36" s="39" t="s">
        <v>77</v>
      </c>
      <c r="D36" s="39">
        <v>1</v>
      </c>
      <c r="E36" s="40" t="s">
        <v>137</v>
      </c>
      <c r="F36" s="41">
        <v>13332.75</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13333</v>
      </c>
      <c r="BB36" s="48">
        <f t="shared" si="2"/>
        <v>13333</v>
      </c>
      <c r="BC36" s="49" t="str">
        <f t="shared" si="3"/>
        <v>INR  Thirteen Thousand Three Hundred &amp; Thirty Three  Only</v>
      </c>
      <c r="IA36" s="21">
        <v>1.23</v>
      </c>
      <c r="IB36" s="21" t="s">
        <v>161</v>
      </c>
      <c r="IC36" s="21" t="s">
        <v>77</v>
      </c>
      <c r="ID36" s="21">
        <v>1</v>
      </c>
      <c r="IE36" s="22" t="s">
        <v>137</v>
      </c>
      <c r="IF36" s="22"/>
      <c r="IG36" s="22"/>
      <c r="IH36" s="22"/>
      <c r="II36" s="22"/>
    </row>
    <row r="37" spans="1:243" s="21" customFormat="1" ht="141.75">
      <c r="A37" s="37">
        <v>1.24</v>
      </c>
      <c r="B37" s="38" t="s">
        <v>162</v>
      </c>
      <c r="C37" s="39" t="s">
        <v>78</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1">
        <v>1.24</v>
      </c>
      <c r="IB37" s="21" t="s">
        <v>162</v>
      </c>
      <c r="IC37" s="21" t="s">
        <v>78</v>
      </c>
      <c r="IE37" s="22"/>
      <c r="IF37" s="22"/>
      <c r="IG37" s="22"/>
      <c r="IH37" s="22"/>
      <c r="II37" s="22"/>
    </row>
    <row r="38" spans="1:243" s="21" customFormat="1" ht="31.5">
      <c r="A38" s="37">
        <v>1.25</v>
      </c>
      <c r="B38" s="38" t="s">
        <v>163</v>
      </c>
      <c r="C38" s="39" t="s">
        <v>79</v>
      </c>
      <c r="D38" s="39">
        <v>1</v>
      </c>
      <c r="E38" s="40" t="s">
        <v>137</v>
      </c>
      <c r="F38" s="41">
        <v>8912.76</v>
      </c>
      <c r="G38" s="42"/>
      <c r="H38" s="42"/>
      <c r="I38" s="43" t="s">
        <v>38</v>
      </c>
      <c r="J38" s="44">
        <f t="shared" si="0"/>
        <v>1</v>
      </c>
      <c r="K38" s="42" t="s">
        <v>39</v>
      </c>
      <c r="L38" s="42" t="s">
        <v>4</v>
      </c>
      <c r="M38" s="45"/>
      <c r="N38" s="42"/>
      <c r="O38" s="42"/>
      <c r="P38" s="46"/>
      <c r="Q38" s="42"/>
      <c r="R38" s="42"/>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1"/>
        <v>8913</v>
      </c>
      <c r="BB38" s="48">
        <f t="shared" si="2"/>
        <v>8913</v>
      </c>
      <c r="BC38" s="49" t="str">
        <f t="shared" si="3"/>
        <v>INR  Eight Thousand Nine Hundred &amp; Thirteen  Only</v>
      </c>
      <c r="IA38" s="21">
        <v>1.25</v>
      </c>
      <c r="IB38" s="21" t="s">
        <v>163</v>
      </c>
      <c r="IC38" s="21" t="s">
        <v>79</v>
      </c>
      <c r="ID38" s="21">
        <v>1</v>
      </c>
      <c r="IE38" s="22" t="s">
        <v>137</v>
      </c>
      <c r="IF38" s="22"/>
      <c r="IG38" s="22"/>
      <c r="IH38" s="22"/>
      <c r="II38" s="22"/>
    </row>
    <row r="39" spans="1:243" s="21" customFormat="1" ht="94.5">
      <c r="A39" s="36">
        <v>1.26</v>
      </c>
      <c r="B39" s="38" t="s">
        <v>164</v>
      </c>
      <c r="C39" s="39" t="s">
        <v>80</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1">
        <v>1.26</v>
      </c>
      <c r="IB39" s="21" t="s">
        <v>164</v>
      </c>
      <c r="IC39" s="21" t="s">
        <v>80</v>
      </c>
      <c r="IE39" s="22"/>
      <c r="IF39" s="22"/>
      <c r="IG39" s="22"/>
      <c r="IH39" s="22"/>
      <c r="II39" s="22"/>
    </row>
    <row r="40" spans="1:243" s="21" customFormat="1" ht="31.5">
      <c r="A40" s="37">
        <v>1.27</v>
      </c>
      <c r="B40" s="38" t="s">
        <v>165</v>
      </c>
      <c r="C40" s="39" t="s">
        <v>81</v>
      </c>
      <c r="D40" s="39">
        <v>3</v>
      </c>
      <c r="E40" s="40" t="s">
        <v>138</v>
      </c>
      <c r="F40" s="41">
        <v>224.46</v>
      </c>
      <c r="G40" s="42"/>
      <c r="H40" s="42"/>
      <c r="I40" s="43" t="s">
        <v>38</v>
      </c>
      <c r="J40" s="44">
        <f t="shared" si="0"/>
        <v>1</v>
      </c>
      <c r="K40" s="42" t="s">
        <v>39</v>
      </c>
      <c r="L40" s="42" t="s">
        <v>4</v>
      </c>
      <c r="M40" s="45"/>
      <c r="N40" s="42"/>
      <c r="O40" s="42"/>
      <c r="P40" s="46"/>
      <c r="Q40" s="42"/>
      <c r="R40" s="42"/>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1"/>
        <v>673</v>
      </c>
      <c r="BB40" s="48">
        <f t="shared" si="2"/>
        <v>673</v>
      </c>
      <c r="BC40" s="49" t="str">
        <f t="shared" si="3"/>
        <v>INR  Six Hundred &amp; Seventy Three  Only</v>
      </c>
      <c r="IA40" s="21">
        <v>1.27</v>
      </c>
      <c r="IB40" s="21" t="s">
        <v>165</v>
      </c>
      <c r="IC40" s="21" t="s">
        <v>81</v>
      </c>
      <c r="ID40" s="21">
        <v>3</v>
      </c>
      <c r="IE40" s="22" t="s">
        <v>138</v>
      </c>
      <c r="IF40" s="22"/>
      <c r="IG40" s="22"/>
      <c r="IH40" s="22"/>
      <c r="II40" s="22"/>
    </row>
    <row r="41" spans="1:243" s="21" customFormat="1" ht="94.5">
      <c r="A41" s="37">
        <v>1.28</v>
      </c>
      <c r="B41" s="38" t="s">
        <v>166</v>
      </c>
      <c r="C41" s="39" t="s">
        <v>82</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1">
        <v>1.28</v>
      </c>
      <c r="IB41" s="21" t="s">
        <v>166</v>
      </c>
      <c r="IC41" s="21" t="s">
        <v>82</v>
      </c>
      <c r="IE41" s="22"/>
      <c r="IF41" s="22"/>
      <c r="IG41" s="22"/>
      <c r="IH41" s="22"/>
      <c r="II41" s="22"/>
    </row>
    <row r="42" spans="1:243" s="21" customFormat="1" ht="31.5">
      <c r="A42" s="36">
        <v>1.29</v>
      </c>
      <c r="B42" s="38" t="s">
        <v>167</v>
      </c>
      <c r="C42" s="39" t="s">
        <v>83</v>
      </c>
      <c r="D42" s="39">
        <v>3</v>
      </c>
      <c r="E42" s="40" t="s">
        <v>137</v>
      </c>
      <c r="F42" s="41">
        <v>2427.01</v>
      </c>
      <c r="G42" s="42"/>
      <c r="H42" s="42"/>
      <c r="I42" s="43" t="s">
        <v>38</v>
      </c>
      <c r="J42" s="44">
        <f t="shared" si="0"/>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1"/>
        <v>7281</v>
      </c>
      <c r="BB42" s="48">
        <f t="shared" si="2"/>
        <v>7281</v>
      </c>
      <c r="BC42" s="49" t="str">
        <f t="shared" si="3"/>
        <v>INR  Seven Thousand Two Hundred &amp; Eighty One  Only</v>
      </c>
      <c r="IA42" s="21">
        <v>1.29</v>
      </c>
      <c r="IB42" s="21" t="s">
        <v>167</v>
      </c>
      <c r="IC42" s="21" t="s">
        <v>83</v>
      </c>
      <c r="ID42" s="21">
        <v>3</v>
      </c>
      <c r="IE42" s="22" t="s">
        <v>137</v>
      </c>
      <c r="IF42" s="22"/>
      <c r="IG42" s="22"/>
      <c r="IH42" s="22"/>
      <c r="II42" s="22"/>
    </row>
    <row r="43" spans="1:243" s="21" customFormat="1" ht="31.5">
      <c r="A43" s="37">
        <v>1.3</v>
      </c>
      <c r="B43" s="38" t="s">
        <v>168</v>
      </c>
      <c r="C43" s="39" t="s">
        <v>84</v>
      </c>
      <c r="D43" s="39">
        <v>6</v>
      </c>
      <c r="E43" s="40" t="s">
        <v>137</v>
      </c>
      <c r="F43" s="41">
        <v>3037.26</v>
      </c>
      <c r="G43" s="42"/>
      <c r="H43" s="42"/>
      <c r="I43" s="43" t="s">
        <v>38</v>
      </c>
      <c r="J43" s="44">
        <f t="shared" si="0"/>
        <v>1</v>
      </c>
      <c r="K43" s="42" t="s">
        <v>39</v>
      </c>
      <c r="L43" s="42" t="s">
        <v>4</v>
      </c>
      <c r="M43" s="45"/>
      <c r="N43" s="42"/>
      <c r="O43" s="42"/>
      <c r="P43" s="46"/>
      <c r="Q43" s="42"/>
      <c r="R43" s="42"/>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1"/>
        <v>18224</v>
      </c>
      <c r="BB43" s="48">
        <f t="shared" si="2"/>
        <v>18224</v>
      </c>
      <c r="BC43" s="49" t="str">
        <f t="shared" si="3"/>
        <v>INR  Eighteen Thousand Two Hundred &amp; Twenty Four  Only</v>
      </c>
      <c r="IA43" s="21">
        <v>1.3</v>
      </c>
      <c r="IB43" s="21" t="s">
        <v>168</v>
      </c>
      <c r="IC43" s="21" t="s">
        <v>84</v>
      </c>
      <c r="ID43" s="21">
        <v>6</v>
      </c>
      <c r="IE43" s="34" t="s">
        <v>137</v>
      </c>
      <c r="IF43" s="22"/>
      <c r="IG43" s="22"/>
      <c r="IH43" s="22"/>
      <c r="II43" s="22"/>
    </row>
    <row r="44" spans="1:243" s="21" customFormat="1" ht="63">
      <c r="A44" s="37">
        <v>1.31</v>
      </c>
      <c r="B44" s="38" t="s">
        <v>169</v>
      </c>
      <c r="C44" s="39" t="s">
        <v>85</v>
      </c>
      <c r="D44" s="39">
        <v>1</v>
      </c>
      <c r="E44" s="40" t="s">
        <v>137</v>
      </c>
      <c r="F44" s="41">
        <v>6252.52</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6253</v>
      </c>
      <c r="BB44" s="48">
        <f t="shared" si="2"/>
        <v>6253</v>
      </c>
      <c r="BC44" s="49" t="str">
        <f t="shared" si="3"/>
        <v>INR  Six Thousand Two Hundred &amp; Fifty Three  Only</v>
      </c>
      <c r="IA44" s="21">
        <v>1.31</v>
      </c>
      <c r="IB44" s="21" t="s">
        <v>169</v>
      </c>
      <c r="IC44" s="21" t="s">
        <v>85</v>
      </c>
      <c r="ID44" s="21">
        <v>1</v>
      </c>
      <c r="IE44" s="22" t="s">
        <v>137</v>
      </c>
      <c r="IF44" s="22"/>
      <c r="IG44" s="22"/>
      <c r="IH44" s="22"/>
      <c r="II44" s="22"/>
    </row>
    <row r="45" spans="1:243" s="21" customFormat="1" ht="47.25">
      <c r="A45" s="36">
        <v>1.32</v>
      </c>
      <c r="B45" s="38" t="s">
        <v>170</v>
      </c>
      <c r="C45" s="39" t="s">
        <v>86</v>
      </c>
      <c r="D45" s="39">
        <v>3</v>
      </c>
      <c r="E45" s="40" t="s">
        <v>137</v>
      </c>
      <c r="F45" s="41">
        <v>585.71</v>
      </c>
      <c r="G45" s="42"/>
      <c r="H45" s="42"/>
      <c r="I45" s="43" t="s">
        <v>38</v>
      </c>
      <c r="J45" s="44">
        <f t="shared" si="0"/>
        <v>1</v>
      </c>
      <c r="K45" s="42" t="s">
        <v>39</v>
      </c>
      <c r="L45" s="42" t="s">
        <v>4</v>
      </c>
      <c r="M45" s="45"/>
      <c r="N45" s="42"/>
      <c r="O45" s="42"/>
      <c r="P45" s="46"/>
      <c r="Q45" s="42"/>
      <c r="R45" s="42"/>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1"/>
        <v>1757</v>
      </c>
      <c r="BB45" s="48">
        <f t="shared" si="2"/>
        <v>1757</v>
      </c>
      <c r="BC45" s="49" t="str">
        <f t="shared" si="3"/>
        <v>INR  One Thousand Seven Hundred &amp; Fifty Seven  Only</v>
      </c>
      <c r="IA45" s="21">
        <v>1.32</v>
      </c>
      <c r="IB45" s="21" t="s">
        <v>170</v>
      </c>
      <c r="IC45" s="21" t="s">
        <v>86</v>
      </c>
      <c r="ID45" s="21">
        <v>3</v>
      </c>
      <c r="IE45" s="22" t="s">
        <v>137</v>
      </c>
      <c r="IF45" s="22"/>
      <c r="IG45" s="22"/>
      <c r="IH45" s="22"/>
      <c r="II45" s="22"/>
    </row>
    <row r="46" spans="1:243" s="21" customFormat="1" ht="31.5">
      <c r="A46" s="37">
        <v>1.33</v>
      </c>
      <c r="B46" s="38" t="s">
        <v>171</v>
      </c>
      <c r="C46" s="39" t="s">
        <v>87</v>
      </c>
      <c r="D46" s="39">
        <v>24</v>
      </c>
      <c r="E46" s="40" t="s">
        <v>137</v>
      </c>
      <c r="F46" s="41">
        <v>27.18</v>
      </c>
      <c r="G46" s="42"/>
      <c r="H46" s="42"/>
      <c r="I46" s="43" t="s">
        <v>38</v>
      </c>
      <c r="J46" s="44">
        <f t="shared" si="0"/>
        <v>1</v>
      </c>
      <c r="K46" s="42" t="s">
        <v>39</v>
      </c>
      <c r="L46" s="42" t="s">
        <v>4</v>
      </c>
      <c r="M46" s="45"/>
      <c r="N46" s="42"/>
      <c r="O46" s="42"/>
      <c r="P46" s="46"/>
      <c r="Q46" s="42"/>
      <c r="R46" s="42"/>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1"/>
        <v>652</v>
      </c>
      <c r="BB46" s="48">
        <f t="shared" si="2"/>
        <v>652</v>
      </c>
      <c r="BC46" s="49" t="str">
        <f t="shared" si="3"/>
        <v>INR  Six Hundred &amp; Fifty Two  Only</v>
      </c>
      <c r="IA46" s="21">
        <v>1.33</v>
      </c>
      <c r="IB46" s="21" t="s">
        <v>171</v>
      </c>
      <c r="IC46" s="21" t="s">
        <v>87</v>
      </c>
      <c r="ID46" s="21">
        <v>24</v>
      </c>
      <c r="IE46" s="22" t="s">
        <v>137</v>
      </c>
      <c r="IF46" s="22"/>
      <c r="IG46" s="22"/>
      <c r="IH46" s="22"/>
      <c r="II46" s="22"/>
    </row>
    <row r="47" spans="1:243" s="21" customFormat="1" ht="47.25">
      <c r="A47" s="37">
        <v>1.34</v>
      </c>
      <c r="B47" s="38" t="s">
        <v>172</v>
      </c>
      <c r="C47" s="39" t="s">
        <v>88</v>
      </c>
      <c r="D47" s="39">
        <v>1</v>
      </c>
      <c r="E47" s="40" t="s">
        <v>137</v>
      </c>
      <c r="F47" s="41">
        <v>11.4</v>
      </c>
      <c r="G47" s="42"/>
      <c r="H47" s="42"/>
      <c r="I47" s="43" t="s">
        <v>38</v>
      </c>
      <c r="J47" s="44">
        <f t="shared" si="0"/>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1"/>
        <v>11</v>
      </c>
      <c r="BB47" s="48">
        <f t="shared" si="2"/>
        <v>11</v>
      </c>
      <c r="BC47" s="49" t="str">
        <f t="shared" si="3"/>
        <v>INR  Eleven Only</v>
      </c>
      <c r="IA47" s="21">
        <v>1.34</v>
      </c>
      <c r="IB47" s="21" t="s">
        <v>172</v>
      </c>
      <c r="IC47" s="21" t="s">
        <v>88</v>
      </c>
      <c r="ID47" s="21">
        <v>1</v>
      </c>
      <c r="IE47" s="22" t="s">
        <v>137</v>
      </c>
      <c r="IF47" s="22"/>
      <c r="IG47" s="22"/>
      <c r="IH47" s="22"/>
      <c r="II47" s="22"/>
    </row>
    <row r="48" spans="1:243" s="21" customFormat="1" ht="78.75">
      <c r="A48" s="36">
        <v>1.35</v>
      </c>
      <c r="B48" s="38" t="s">
        <v>173</v>
      </c>
      <c r="C48" s="39" t="s">
        <v>89</v>
      </c>
      <c r="D48" s="39">
        <v>1</v>
      </c>
      <c r="E48" s="40" t="s">
        <v>138</v>
      </c>
      <c r="F48" s="41">
        <v>235.86</v>
      </c>
      <c r="G48" s="42"/>
      <c r="H48" s="42"/>
      <c r="I48" s="43" t="s">
        <v>38</v>
      </c>
      <c r="J48" s="44">
        <f t="shared" si="0"/>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1"/>
        <v>236</v>
      </c>
      <c r="BB48" s="48">
        <f t="shared" si="2"/>
        <v>236</v>
      </c>
      <c r="BC48" s="49" t="str">
        <f t="shared" si="3"/>
        <v>INR  Two Hundred &amp; Thirty Six  Only</v>
      </c>
      <c r="IA48" s="21">
        <v>1.35</v>
      </c>
      <c r="IB48" s="21" t="s">
        <v>173</v>
      </c>
      <c r="IC48" s="21" t="s">
        <v>89</v>
      </c>
      <c r="ID48" s="21">
        <v>1</v>
      </c>
      <c r="IE48" s="22" t="s">
        <v>138</v>
      </c>
      <c r="IF48" s="22"/>
      <c r="IG48" s="22"/>
      <c r="IH48" s="22"/>
      <c r="II48" s="22"/>
    </row>
    <row r="49" spans="1:243" s="21" customFormat="1" ht="78.75">
      <c r="A49" s="37">
        <v>1.36</v>
      </c>
      <c r="B49" s="38" t="s">
        <v>174</v>
      </c>
      <c r="C49" s="39" t="s">
        <v>90</v>
      </c>
      <c r="D49" s="39">
        <v>1</v>
      </c>
      <c r="E49" s="40" t="s">
        <v>138</v>
      </c>
      <c r="F49" s="41">
        <v>1025.87</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1026</v>
      </c>
      <c r="BB49" s="48">
        <f t="shared" si="2"/>
        <v>1026</v>
      </c>
      <c r="BC49" s="49" t="str">
        <f t="shared" si="3"/>
        <v>INR  One Thousand  &amp;Twenty Six  Only</v>
      </c>
      <c r="IA49" s="21">
        <v>1.36</v>
      </c>
      <c r="IB49" s="21" t="s">
        <v>174</v>
      </c>
      <c r="IC49" s="21" t="s">
        <v>90</v>
      </c>
      <c r="ID49" s="21">
        <v>1</v>
      </c>
      <c r="IE49" s="22" t="s">
        <v>138</v>
      </c>
      <c r="IF49" s="22"/>
      <c r="IG49" s="22"/>
      <c r="IH49" s="22"/>
      <c r="II49" s="22"/>
    </row>
    <row r="50" spans="1:243" s="21" customFormat="1" ht="78.75">
      <c r="A50" s="37">
        <v>1.37</v>
      </c>
      <c r="B50" s="38" t="s">
        <v>175</v>
      </c>
      <c r="C50" s="39" t="s">
        <v>91</v>
      </c>
      <c r="D50" s="39">
        <v>2</v>
      </c>
      <c r="E50" s="40" t="s">
        <v>137</v>
      </c>
      <c r="F50" s="41">
        <v>6010.52</v>
      </c>
      <c r="G50" s="42"/>
      <c r="H50" s="42"/>
      <c r="I50" s="43" t="s">
        <v>38</v>
      </c>
      <c r="J50" s="44">
        <f t="shared" si="0"/>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1"/>
        <v>12021</v>
      </c>
      <c r="BB50" s="48">
        <f t="shared" si="2"/>
        <v>12021</v>
      </c>
      <c r="BC50" s="49" t="str">
        <f t="shared" si="3"/>
        <v>INR  Twelve Thousand  &amp;Twenty One  Only</v>
      </c>
      <c r="IA50" s="21">
        <v>1.37</v>
      </c>
      <c r="IB50" s="21" t="s">
        <v>175</v>
      </c>
      <c r="IC50" s="21" t="s">
        <v>91</v>
      </c>
      <c r="ID50" s="21">
        <v>2</v>
      </c>
      <c r="IE50" s="22" t="s">
        <v>137</v>
      </c>
      <c r="IF50" s="22"/>
      <c r="IG50" s="22"/>
      <c r="IH50" s="22"/>
      <c r="II50" s="22"/>
    </row>
    <row r="51" spans="1:243" s="21" customFormat="1" ht="47.25">
      <c r="A51" s="36">
        <v>1.38</v>
      </c>
      <c r="B51" s="38" t="s">
        <v>176</v>
      </c>
      <c r="C51" s="39" t="s">
        <v>92</v>
      </c>
      <c r="D51" s="39">
        <v>15</v>
      </c>
      <c r="E51" s="40" t="s">
        <v>136</v>
      </c>
      <c r="F51" s="41">
        <v>213.94</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3209</v>
      </c>
      <c r="BB51" s="48">
        <f t="shared" si="2"/>
        <v>3209</v>
      </c>
      <c r="BC51" s="49" t="str">
        <f t="shared" si="3"/>
        <v>INR  Three Thousand Two Hundred &amp; Nine  Only</v>
      </c>
      <c r="IA51" s="21">
        <v>1.38</v>
      </c>
      <c r="IB51" s="21" t="s">
        <v>176</v>
      </c>
      <c r="IC51" s="21" t="s">
        <v>92</v>
      </c>
      <c r="ID51" s="21">
        <v>15</v>
      </c>
      <c r="IE51" s="22" t="s">
        <v>136</v>
      </c>
      <c r="IF51" s="22"/>
      <c r="IG51" s="22"/>
      <c r="IH51" s="22"/>
      <c r="II51" s="22"/>
    </row>
    <row r="52" spans="1:243" s="21" customFormat="1" ht="94.5">
      <c r="A52" s="37">
        <v>1.39</v>
      </c>
      <c r="B52" s="38" t="s">
        <v>177</v>
      </c>
      <c r="C52" s="39" t="s">
        <v>93</v>
      </c>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3"/>
      <c r="IA52" s="21">
        <v>1.39</v>
      </c>
      <c r="IB52" s="21" t="s">
        <v>177</v>
      </c>
      <c r="IC52" s="21" t="s">
        <v>93</v>
      </c>
      <c r="IE52" s="22"/>
      <c r="IF52" s="22"/>
      <c r="IG52" s="22"/>
      <c r="IH52" s="22"/>
      <c r="II52" s="22"/>
    </row>
    <row r="53" spans="1:243" s="21" customFormat="1" ht="31.5">
      <c r="A53" s="37">
        <v>1.4</v>
      </c>
      <c r="B53" s="38" t="s">
        <v>178</v>
      </c>
      <c r="C53" s="39" t="s">
        <v>94</v>
      </c>
      <c r="D53" s="39">
        <v>120</v>
      </c>
      <c r="E53" s="40" t="s">
        <v>135</v>
      </c>
      <c r="F53" s="41">
        <v>370.01</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44401</v>
      </c>
      <c r="BB53" s="48">
        <f t="shared" si="2"/>
        <v>44401</v>
      </c>
      <c r="BC53" s="49" t="str">
        <f t="shared" si="3"/>
        <v>INR  Forty Four Thousand Four Hundred &amp; One  Only</v>
      </c>
      <c r="IA53" s="21">
        <v>1.4</v>
      </c>
      <c r="IB53" s="21" t="s">
        <v>178</v>
      </c>
      <c r="IC53" s="21" t="s">
        <v>94</v>
      </c>
      <c r="ID53" s="21">
        <v>120</v>
      </c>
      <c r="IE53" s="22" t="s">
        <v>135</v>
      </c>
      <c r="IF53" s="22"/>
      <c r="IG53" s="22"/>
      <c r="IH53" s="22"/>
      <c r="II53" s="22"/>
    </row>
    <row r="54" spans="1:243" s="21" customFormat="1" ht="47.25">
      <c r="A54" s="36">
        <v>1.41</v>
      </c>
      <c r="B54" s="38" t="s">
        <v>179</v>
      </c>
      <c r="C54" s="39" t="s">
        <v>95</v>
      </c>
      <c r="D54" s="39">
        <v>635</v>
      </c>
      <c r="E54" s="40" t="s">
        <v>135</v>
      </c>
      <c r="F54" s="41">
        <v>415.61</v>
      </c>
      <c r="G54" s="42"/>
      <c r="H54" s="42"/>
      <c r="I54" s="43" t="s">
        <v>38</v>
      </c>
      <c r="J54" s="44">
        <f t="shared" si="0"/>
        <v>1</v>
      </c>
      <c r="K54" s="42" t="s">
        <v>39</v>
      </c>
      <c r="L54" s="42" t="s">
        <v>4</v>
      </c>
      <c r="M54" s="45"/>
      <c r="N54" s="42"/>
      <c r="O54" s="42"/>
      <c r="P54" s="46"/>
      <c r="Q54" s="42"/>
      <c r="R54" s="42"/>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1"/>
        <v>263912</v>
      </c>
      <c r="BB54" s="48">
        <f t="shared" si="2"/>
        <v>263912</v>
      </c>
      <c r="BC54" s="49" t="str">
        <f t="shared" si="3"/>
        <v>INR  Two Lakh Sixty Three Thousand Nine Hundred &amp; Twelve  Only</v>
      </c>
      <c r="IA54" s="21">
        <v>1.41</v>
      </c>
      <c r="IB54" s="21" t="s">
        <v>179</v>
      </c>
      <c r="IC54" s="21" t="s">
        <v>95</v>
      </c>
      <c r="ID54" s="21">
        <v>635</v>
      </c>
      <c r="IE54" s="22" t="s">
        <v>135</v>
      </c>
      <c r="IF54" s="22"/>
      <c r="IG54" s="22"/>
      <c r="IH54" s="22"/>
      <c r="II54" s="22"/>
    </row>
    <row r="55" spans="1:243" s="21" customFormat="1" ht="79.5" customHeight="1">
      <c r="A55" s="37">
        <v>1.42</v>
      </c>
      <c r="B55" s="38" t="s">
        <v>180</v>
      </c>
      <c r="C55" s="39" t="s">
        <v>96</v>
      </c>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c r="IA55" s="21">
        <v>1.42</v>
      </c>
      <c r="IB55" s="28" t="s">
        <v>180</v>
      </c>
      <c r="IC55" s="21" t="s">
        <v>96</v>
      </c>
      <c r="IE55" s="22"/>
      <c r="IF55" s="22"/>
      <c r="IG55" s="22"/>
      <c r="IH55" s="22"/>
      <c r="II55" s="22"/>
    </row>
    <row r="56" spans="1:243" s="21" customFormat="1" ht="31.5">
      <c r="A56" s="37">
        <v>1.43</v>
      </c>
      <c r="B56" s="38" t="s">
        <v>178</v>
      </c>
      <c r="C56" s="39" t="s">
        <v>97</v>
      </c>
      <c r="D56" s="39">
        <v>320</v>
      </c>
      <c r="E56" s="40" t="s">
        <v>135</v>
      </c>
      <c r="F56" s="41">
        <v>266.55</v>
      </c>
      <c r="G56" s="42"/>
      <c r="H56" s="42"/>
      <c r="I56" s="43" t="s">
        <v>38</v>
      </c>
      <c r="J56" s="44">
        <f t="shared" si="0"/>
        <v>1</v>
      </c>
      <c r="K56" s="42" t="s">
        <v>39</v>
      </c>
      <c r="L56" s="42" t="s">
        <v>4</v>
      </c>
      <c r="M56" s="45"/>
      <c r="N56" s="42"/>
      <c r="O56" s="42"/>
      <c r="P56" s="46"/>
      <c r="Q56" s="42"/>
      <c r="R56" s="42"/>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1"/>
        <v>85296</v>
      </c>
      <c r="BB56" s="48">
        <f t="shared" si="2"/>
        <v>85296</v>
      </c>
      <c r="BC56" s="49" t="str">
        <f t="shared" si="3"/>
        <v>INR  Eighty Five Thousand Two Hundred &amp; Ninety Six  Only</v>
      </c>
      <c r="IA56" s="21">
        <v>1.43</v>
      </c>
      <c r="IB56" s="21" t="s">
        <v>178</v>
      </c>
      <c r="IC56" s="21" t="s">
        <v>97</v>
      </c>
      <c r="ID56" s="21">
        <v>320</v>
      </c>
      <c r="IE56" s="22" t="s">
        <v>135</v>
      </c>
      <c r="IF56" s="22"/>
      <c r="IG56" s="22"/>
      <c r="IH56" s="22"/>
      <c r="II56" s="22"/>
    </row>
    <row r="57" spans="1:243" s="21" customFormat="1" ht="47.25">
      <c r="A57" s="36">
        <v>1.44</v>
      </c>
      <c r="B57" s="38" t="s">
        <v>179</v>
      </c>
      <c r="C57" s="39" t="s">
        <v>98</v>
      </c>
      <c r="D57" s="39">
        <v>860</v>
      </c>
      <c r="E57" s="40" t="s">
        <v>135</v>
      </c>
      <c r="F57" s="41">
        <v>312.14</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268440</v>
      </c>
      <c r="BB57" s="48">
        <f t="shared" si="2"/>
        <v>268440</v>
      </c>
      <c r="BC57" s="49" t="str">
        <f t="shared" si="3"/>
        <v>INR  Two Lakh Sixty Eight Thousand Four Hundred &amp; Forty  Only</v>
      </c>
      <c r="IA57" s="21">
        <v>1.44</v>
      </c>
      <c r="IB57" s="21" t="s">
        <v>179</v>
      </c>
      <c r="IC57" s="21" t="s">
        <v>98</v>
      </c>
      <c r="ID57" s="21">
        <v>860</v>
      </c>
      <c r="IE57" s="22" t="s">
        <v>135</v>
      </c>
      <c r="IF57" s="22"/>
      <c r="IG57" s="22"/>
      <c r="IH57" s="22"/>
      <c r="II57" s="22"/>
    </row>
    <row r="58" spans="1:243" s="21" customFormat="1" ht="63">
      <c r="A58" s="37">
        <v>1.45</v>
      </c>
      <c r="B58" s="38" t="s">
        <v>181</v>
      </c>
      <c r="C58" s="39" t="s">
        <v>99</v>
      </c>
      <c r="D58" s="7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3"/>
      <c r="IA58" s="21">
        <v>1.45</v>
      </c>
      <c r="IB58" s="21" t="s">
        <v>181</v>
      </c>
      <c r="IC58" s="21" t="s">
        <v>99</v>
      </c>
      <c r="IE58" s="22"/>
      <c r="IF58" s="22"/>
      <c r="IG58" s="22"/>
      <c r="IH58" s="22"/>
      <c r="II58" s="22"/>
    </row>
    <row r="59" spans="1:243" s="21" customFormat="1" ht="31.5">
      <c r="A59" s="37">
        <v>1.46</v>
      </c>
      <c r="B59" s="38" t="s">
        <v>178</v>
      </c>
      <c r="C59" s="39" t="s">
        <v>100</v>
      </c>
      <c r="D59" s="39">
        <v>10</v>
      </c>
      <c r="E59" s="40" t="s">
        <v>135</v>
      </c>
      <c r="F59" s="41">
        <v>67.51</v>
      </c>
      <c r="G59" s="42"/>
      <c r="H59" s="42"/>
      <c r="I59" s="43" t="s">
        <v>38</v>
      </c>
      <c r="J59" s="44">
        <f t="shared" si="0"/>
        <v>1</v>
      </c>
      <c r="K59" s="42" t="s">
        <v>39</v>
      </c>
      <c r="L59" s="42" t="s">
        <v>4</v>
      </c>
      <c r="M59" s="45"/>
      <c r="N59" s="42"/>
      <c r="O59" s="42"/>
      <c r="P59" s="46"/>
      <c r="Q59" s="42"/>
      <c r="R59" s="42"/>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1"/>
        <v>675</v>
      </c>
      <c r="BB59" s="48">
        <f t="shared" si="2"/>
        <v>675</v>
      </c>
      <c r="BC59" s="49" t="str">
        <f t="shared" si="3"/>
        <v>INR  Six Hundred &amp; Seventy Five  Only</v>
      </c>
      <c r="IA59" s="21">
        <v>1.46</v>
      </c>
      <c r="IB59" s="21" t="s">
        <v>178</v>
      </c>
      <c r="IC59" s="21" t="s">
        <v>100</v>
      </c>
      <c r="ID59" s="21">
        <v>10</v>
      </c>
      <c r="IE59" s="22" t="s">
        <v>135</v>
      </c>
      <c r="IF59" s="22"/>
      <c r="IG59" s="22"/>
      <c r="IH59" s="22"/>
      <c r="II59" s="22"/>
    </row>
    <row r="60" spans="1:243" s="21" customFormat="1" ht="31.5">
      <c r="A60" s="36">
        <v>1.47</v>
      </c>
      <c r="B60" s="38" t="s">
        <v>179</v>
      </c>
      <c r="C60" s="39" t="s">
        <v>101</v>
      </c>
      <c r="D60" s="39">
        <v>140</v>
      </c>
      <c r="E60" s="40" t="s">
        <v>135</v>
      </c>
      <c r="F60" s="41">
        <v>117.49</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16449</v>
      </c>
      <c r="BB60" s="48">
        <f t="shared" si="2"/>
        <v>16449</v>
      </c>
      <c r="BC60" s="49" t="str">
        <f t="shared" si="3"/>
        <v>INR  Sixteen Thousand Four Hundred &amp; Forty Nine  Only</v>
      </c>
      <c r="IA60" s="21">
        <v>1.47</v>
      </c>
      <c r="IB60" s="21" t="s">
        <v>179</v>
      </c>
      <c r="IC60" s="21" t="s">
        <v>101</v>
      </c>
      <c r="ID60" s="21">
        <v>140</v>
      </c>
      <c r="IE60" s="22" t="s">
        <v>135</v>
      </c>
      <c r="IF60" s="22"/>
      <c r="IG60" s="22"/>
      <c r="IH60" s="22"/>
      <c r="II60" s="22"/>
    </row>
    <row r="61" spans="1:243" s="21" customFormat="1" ht="63">
      <c r="A61" s="37">
        <v>1.48</v>
      </c>
      <c r="B61" s="38" t="s">
        <v>182</v>
      </c>
      <c r="C61" s="39" t="s">
        <v>102</v>
      </c>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3"/>
      <c r="IA61" s="21">
        <v>1.48</v>
      </c>
      <c r="IB61" s="21" t="s">
        <v>182</v>
      </c>
      <c r="IC61" s="21" t="s">
        <v>102</v>
      </c>
      <c r="IE61" s="22"/>
      <c r="IF61" s="22"/>
      <c r="IG61" s="22"/>
      <c r="IH61" s="22"/>
      <c r="II61" s="22"/>
    </row>
    <row r="62" spans="1:243" s="21" customFormat="1" ht="15.75">
      <c r="A62" s="37">
        <v>1.49</v>
      </c>
      <c r="B62" s="38" t="s">
        <v>178</v>
      </c>
      <c r="C62" s="39" t="s">
        <v>103</v>
      </c>
      <c r="D62" s="39">
        <v>2</v>
      </c>
      <c r="E62" s="40" t="s">
        <v>135</v>
      </c>
      <c r="F62" s="41">
        <v>55.24</v>
      </c>
      <c r="G62" s="42"/>
      <c r="H62" s="42"/>
      <c r="I62" s="43" t="s">
        <v>38</v>
      </c>
      <c r="J62" s="44">
        <f t="shared" si="0"/>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1"/>
        <v>110</v>
      </c>
      <c r="BB62" s="48">
        <f t="shared" si="2"/>
        <v>110</v>
      </c>
      <c r="BC62" s="49" t="str">
        <f t="shared" si="3"/>
        <v>INR  One Hundred &amp; Ten  Only</v>
      </c>
      <c r="IA62" s="21">
        <v>1.49</v>
      </c>
      <c r="IB62" s="21" t="s">
        <v>178</v>
      </c>
      <c r="IC62" s="21" t="s">
        <v>103</v>
      </c>
      <c r="ID62" s="21">
        <v>2</v>
      </c>
      <c r="IE62" s="22" t="s">
        <v>135</v>
      </c>
      <c r="IF62" s="22"/>
      <c r="IG62" s="22"/>
      <c r="IH62" s="22"/>
      <c r="II62" s="22"/>
    </row>
    <row r="63" spans="1:243" s="21" customFormat="1" ht="31.5">
      <c r="A63" s="36">
        <v>1.5</v>
      </c>
      <c r="B63" s="38" t="s">
        <v>179</v>
      </c>
      <c r="C63" s="39" t="s">
        <v>104</v>
      </c>
      <c r="D63" s="39">
        <v>135</v>
      </c>
      <c r="E63" s="40" t="s">
        <v>135</v>
      </c>
      <c r="F63" s="41">
        <v>100.83</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13612</v>
      </c>
      <c r="BB63" s="48">
        <f t="shared" si="2"/>
        <v>13612</v>
      </c>
      <c r="BC63" s="49" t="str">
        <f t="shared" si="3"/>
        <v>INR  Thirteen Thousand Six Hundred &amp; Twelve  Only</v>
      </c>
      <c r="IA63" s="21">
        <v>1.5</v>
      </c>
      <c r="IB63" s="21" t="s">
        <v>179</v>
      </c>
      <c r="IC63" s="21" t="s">
        <v>104</v>
      </c>
      <c r="ID63" s="21">
        <v>135</v>
      </c>
      <c r="IE63" s="22" t="s">
        <v>135</v>
      </c>
      <c r="IF63" s="22"/>
      <c r="IG63" s="22"/>
      <c r="IH63" s="22"/>
      <c r="II63" s="22"/>
    </row>
    <row r="64" spans="1:243" s="21" customFormat="1" ht="63">
      <c r="A64" s="37">
        <v>1.51</v>
      </c>
      <c r="B64" s="38" t="s">
        <v>183</v>
      </c>
      <c r="C64" s="39" t="s">
        <v>105</v>
      </c>
      <c r="D64" s="71"/>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3"/>
      <c r="IA64" s="21">
        <v>1.51</v>
      </c>
      <c r="IB64" s="21" t="s">
        <v>183</v>
      </c>
      <c r="IC64" s="21" t="s">
        <v>105</v>
      </c>
      <c r="IE64" s="22"/>
      <c r="IF64" s="22"/>
      <c r="IG64" s="22"/>
      <c r="IH64" s="22"/>
      <c r="II64" s="22"/>
    </row>
    <row r="65" spans="1:243" s="21" customFormat="1" ht="15.75" customHeight="1">
      <c r="A65" s="37">
        <v>1.52</v>
      </c>
      <c r="B65" s="38" t="s">
        <v>184</v>
      </c>
      <c r="C65" s="39" t="s">
        <v>106</v>
      </c>
      <c r="D65" s="39">
        <v>5</v>
      </c>
      <c r="E65" s="40" t="s">
        <v>135</v>
      </c>
      <c r="F65" s="41">
        <v>134.15</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671</v>
      </c>
      <c r="BB65" s="48">
        <f t="shared" si="2"/>
        <v>671</v>
      </c>
      <c r="BC65" s="49" t="str">
        <f t="shared" si="3"/>
        <v>INR  Six Hundred &amp; Seventy One  Only</v>
      </c>
      <c r="IA65" s="21">
        <v>1.52</v>
      </c>
      <c r="IB65" s="21" t="s">
        <v>184</v>
      </c>
      <c r="IC65" s="21" t="s">
        <v>106</v>
      </c>
      <c r="ID65" s="21">
        <v>5</v>
      </c>
      <c r="IE65" s="22" t="s">
        <v>135</v>
      </c>
      <c r="IF65" s="22"/>
      <c r="IG65" s="22"/>
      <c r="IH65" s="22"/>
      <c r="II65" s="22"/>
    </row>
    <row r="66" spans="1:243" s="21" customFormat="1" ht="31.5">
      <c r="A66" s="36">
        <v>1.53</v>
      </c>
      <c r="B66" s="38" t="s">
        <v>185</v>
      </c>
      <c r="C66" s="39" t="s">
        <v>107</v>
      </c>
      <c r="D66" s="39">
        <v>82</v>
      </c>
      <c r="E66" s="40" t="s">
        <v>135</v>
      </c>
      <c r="F66" s="41">
        <v>198.16</v>
      </c>
      <c r="G66" s="42"/>
      <c r="H66" s="42"/>
      <c r="I66" s="43" t="s">
        <v>38</v>
      </c>
      <c r="J66" s="44">
        <f t="shared" si="0"/>
        <v>1</v>
      </c>
      <c r="K66" s="42" t="s">
        <v>39</v>
      </c>
      <c r="L66" s="42" t="s">
        <v>4</v>
      </c>
      <c r="M66" s="45"/>
      <c r="N66" s="42"/>
      <c r="O66" s="42"/>
      <c r="P66" s="46"/>
      <c r="Q66" s="42"/>
      <c r="R66" s="42"/>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1"/>
        <v>16249</v>
      </c>
      <c r="BB66" s="48">
        <f t="shared" si="2"/>
        <v>16249</v>
      </c>
      <c r="BC66" s="49" t="str">
        <f t="shared" si="3"/>
        <v>INR  Sixteen Thousand Two Hundred &amp; Forty Nine  Only</v>
      </c>
      <c r="IA66" s="21">
        <v>1.53</v>
      </c>
      <c r="IB66" s="21" t="s">
        <v>185</v>
      </c>
      <c r="IC66" s="21" t="s">
        <v>107</v>
      </c>
      <c r="ID66" s="21">
        <v>82</v>
      </c>
      <c r="IE66" s="22" t="s">
        <v>135</v>
      </c>
      <c r="IF66" s="22"/>
      <c r="IG66" s="22"/>
      <c r="IH66" s="22"/>
      <c r="II66" s="22"/>
    </row>
    <row r="67" spans="1:243" s="21" customFormat="1" ht="63">
      <c r="A67" s="37">
        <v>1.54</v>
      </c>
      <c r="B67" s="38" t="s">
        <v>186</v>
      </c>
      <c r="C67" s="39" t="s">
        <v>108</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1">
        <v>1.54</v>
      </c>
      <c r="IB67" s="21" t="s">
        <v>186</v>
      </c>
      <c r="IC67" s="21" t="s">
        <v>108</v>
      </c>
      <c r="IE67" s="22"/>
      <c r="IF67" s="22"/>
      <c r="IG67" s="22"/>
      <c r="IH67" s="22"/>
      <c r="II67" s="22"/>
    </row>
    <row r="68" spans="1:243" s="21" customFormat="1" ht="31.5">
      <c r="A68" s="37">
        <v>1.55</v>
      </c>
      <c r="B68" s="38" t="s">
        <v>184</v>
      </c>
      <c r="C68" s="39" t="s">
        <v>109</v>
      </c>
      <c r="D68" s="39">
        <v>2</v>
      </c>
      <c r="E68" s="40" t="s">
        <v>135</v>
      </c>
      <c r="F68" s="41">
        <v>100.83</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202</v>
      </c>
      <c r="BB68" s="48">
        <f t="shared" si="2"/>
        <v>202</v>
      </c>
      <c r="BC68" s="49" t="str">
        <f t="shared" si="3"/>
        <v>INR  Two Hundred &amp; Two  Only</v>
      </c>
      <c r="IA68" s="21">
        <v>1.55</v>
      </c>
      <c r="IB68" s="21" t="s">
        <v>184</v>
      </c>
      <c r="IC68" s="21" t="s">
        <v>109</v>
      </c>
      <c r="ID68" s="21">
        <v>2</v>
      </c>
      <c r="IE68" s="22" t="s">
        <v>135</v>
      </c>
      <c r="IF68" s="22"/>
      <c r="IG68" s="22"/>
      <c r="IH68" s="22"/>
      <c r="II68" s="22"/>
    </row>
    <row r="69" spans="1:243" s="21" customFormat="1" ht="31.5">
      <c r="A69" s="36">
        <v>1.56</v>
      </c>
      <c r="B69" s="38" t="s">
        <v>185</v>
      </c>
      <c r="C69" s="39" t="s">
        <v>110</v>
      </c>
      <c r="D69" s="39">
        <v>120</v>
      </c>
      <c r="E69" s="40" t="s">
        <v>135</v>
      </c>
      <c r="F69" s="41">
        <v>162.21</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19465</v>
      </c>
      <c r="BB69" s="48">
        <f t="shared" si="2"/>
        <v>19465</v>
      </c>
      <c r="BC69" s="49" t="str">
        <f t="shared" si="3"/>
        <v>INR  Nineteen Thousand Four Hundred &amp; Sixty Five  Only</v>
      </c>
      <c r="IA69" s="21">
        <v>1.56</v>
      </c>
      <c r="IB69" s="21" t="s">
        <v>185</v>
      </c>
      <c r="IC69" s="21" t="s">
        <v>110</v>
      </c>
      <c r="ID69" s="21">
        <v>120</v>
      </c>
      <c r="IE69" s="22" t="s">
        <v>135</v>
      </c>
      <c r="IF69" s="22"/>
      <c r="IG69" s="22"/>
      <c r="IH69" s="22"/>
      <c r="II69" s="22"/>
    </row>
    <row r="70" spans="1:243" s="21" customFormat="1" ht="78.75">
      <c r="A70" s="37">
        <v>1.57</v>
      </c>
      <c r="B70" s="38" t="s">
        <v>187</v>
      </c>
      <c r="C70" s="39" t="s">
        <v>111</v>
      </c>
      <c r="D70" s="39">
        <v>14</v>
      </c>
      <c r="E70" s="40" t="s">
        <v>138</v>
      </c>
      <c r="F70" s="41">
        <v>445.42</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6236</v>
      </c>
      <c r="BB70" s="48">
        <f t="shared" si="2"/>
        <v>6236</v>
      </c>
      <c r="BC70" s="49" t="str">
        <f t="shared" si="3"/>
        <v>INR  Six Thousand Two Hundred &amp; Thirty Six  Only</v>
      </c>
      <c r="IA70" s="21">
        <v>1.57</v>
      </c>
      <c r="IB70" s="21" t="s">
        <v>187</v>
      </c>
      <c r="IC70" s="21" t="s">
        <v>111</v>
      </c>
      <c r="ID70" s="21">
        <v>14</v>
      </c>
      <c r="IE70" s="22" t="s">
        <v>138</v>
      </c>
      <c r="IF70" s="22"/>
      <c r="IG70" s="22"/>
      <c r="IH70" s="22"/>
      <c r="II70" s="22"/>
    </row>
    <row r="71" spans="1:243" s="21" customFormat="1" ht="78.75">
      <c r="A71" s="37">
        <v>1.58</v>
      </c>
      <c r="B71" s="38" t="s">
        <v>188</v>
      </c>
      <c r="C71" s="39" t="s">
        <v>112</v>
      </c>
      <c r="D71" s="71"/>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3"/>
      <c r="IA71" s="21">
        <v>1.58</v>
      </c>
      <c r="IB71" s="21" t="s">
        <v>188</v>
      </c>
      <c r="IC71" s="21" t="s">
        <v>112</v>
      </c>
      <c r="IE71" s="22"/>
      <c r="IF71" s="22"/>
      <c r="IG71" s="22"/>
      <c r="IH71" s="22"/>
      <c r="II71" s="22"/>
    </row>
    <row r="72" spans="1:243" s="21" customFormat="1" ht="31.5">
      <c r="A72" s="36">
        <v>1.59</v>
      </c>
      <c r="B72" s="38" t="s">
        <v>189</v>
      </c>
      <c r="C72" s="39" t="s">
        <v>113</v>
      </c>
      <c r="D72" s="39">
        <v>6</v>
      </c>
      <c r="E72" s="40" t="s">
        <v>138</v>
      </c>
      <c r="F72" s="41">
        <v>767.21</v>
      </c>
      <c r="G72" s="42"/>
      <c r="H72" s="42"/>
      <c r="I72" s="43" t="s">
        <v>38</v>
      </c>
      <c r="J72" s="44">
        <f t="shared" si="0"/>
        <v>1</v>
      </c>
      <c r="K72" s="42" t="s">
        <v>39</v>
      </c>
      <c r="L72" s="42" t="s">
        <v>4</v>
      </c>
      <c r="M72" s="45"/>
      <c r="N72" s="42"/>
      <c r="O72" s="42"/>
      <c r="P72" s="46"/>
      <c r="Q72" s="42"/>
      <c r="R72" s="42"/>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
        <v>4603</v>
      </c>
      <c r="BB72" s="48">
        <f t="shared" si="2"/>
        <v>4603</v>
      </c>
      <c r="BC72" s="49" t="str">
        <f t="shared" si="3"/>
        <v>INR  Four Thousand Six Hundred &amp; Three  Only</v>
      </c>
      <c r="IA72" s="21">
        <v>1.59</v>
      </c>
      <c r="IB72" s="21" t="s">
        <v>189</v>
      </c>
      <c r="IC72" s="21" t="s">
        <v>113</v>
      </c>
      <c r="ID72" s="21">
        <v>6</v>
      </c>
      <c r="IE72" s="22" t="s">
        <v>138</v>
      </c>
      <c r="IF72" s="22"/>
      <c r="IG72" s="22"/>
      <c r="IH72" s="22"/>
      <c r="II72" s="22"/>
    </row>
    <row r="73" spans="1:243" s="21" customFormat="1" ht="31.5">
      <c r="A73" s="37">
        <v>1.6</v>
      </c>
      <c r="B73" s="38" t="s">
        <v>190</v>
      </c>
      <c r="C73" s="39" t="s">
        <v>114</v>
      </c>
      <c r="D73" s="39">
        <v>4</v>
      </c>
      <c r="E73" s="40" t="s">
        <v>138</v>
      </c>
      <c r="F73" s="41">
        <v>871.55</v>
      </c>
      <c r="G73" s="42"/>
      <c r="H73" s="42"/>
      <c r="I73" s="43" t="s">
        <v>38</v>
      </c>
      <c r="J73" s="44">
        <f t="shared" si="0"/>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
        <v>3486</v>
      </c>
      <c r="BB73" s="48">
        <f t="shared" si="2"/>
        <v>3486</v>
      </c>
      <c r="BC73" s="49" t="str">
        <f t="shared" si="3"/>
        <v>INR  Three Thousand Four Hundred &amp; Eighty Six  Only</v>
      </c>
      <c r="IA73" s="21">
        <v>1.6</v>
      </c>
      <c r="IB73" s="21" t="s">
        <v>190</v>
      </c>
      <c r="IC73" s="21" t="s">
        <v>114</v>
      </c>
      <c r="ID73" s="21">
        <v>4</v>
      </c>
      <c r="IE73" s="22" t="s">
        <v>138</v>
      </c>
      <c r="IF73" s="22"/>
      <c r="IG73" s="22"/>
      <c r="IH73" s="22"/>
      <c r="II73" s="22"/>
    </row>
    <row r="74" spans="1:243" s="21" customFormat="1" ht="31.5">
      <c r="A74" s="37">
        <v>1.61</v>
      </c>
      <c r="B74" s="38" t="s">
        <v>191</v>
      </c>
      <c r="C74" s="39" t="s">
        <v>115</v>
      </c>
      <c r="D74" s="39">
        <v>4</v>
      </c>
      <c r="E74" s="40" t="s">
        <v>138</v>
      </c>
      <c r="F74" s="41">
        <v>1047.79</v>
      </c>
      <c r="G74" s="42"/>
      <c r="H74" s="42"/>
      <c r="I74" s="43" t="s">
        <v>38</v>
      </c>
      <c r="J74" s="44">
        <f t="shared" si="0"/>
        <v>1</v>
      </c>
      <c r="K74" s="42" t="s">
        <v>39</v>
      </c>
      <c r="L74" s="42" t="s">
        <v>4</v>
      </c>
      <c r="M74" s="45"/>
      <c r="N74" s="42"/>
      <c r="O74" s="42"/>
      <c r="P74" s="46"/>
      <c r="Q74" s="42"/>
      <c r="R74" s="42"/>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
        <v>4191</v>
      </c>
      <c r="BB74" s="48">
        <f t="shared" si="2"/>
        <v>4191</v>
      </c>
      <c r="BC74" s="49" t="str">
        <f t="shared" si="3"/>
        <v>INR  Four Thousand One Hundred &amp; Ninety One  Only</v>
      </c>
      <c r="IA74" s="21">
        <v>1.61</v>
      </c>
      <c r="IB74" s="21" t="s">
        <v>191</v>
      </c>
      <c r="IC74" s="21" t="s">
        <v>115</v>
      </c>
      <c r="ID74" s="21">
        <v>4</v>
      </c>
      <c r="IE74" s="22" t="s">
        <v>138</v>
      </c>
      <c r="IF74" s="22"/>
      <c r="IG74" s="22"/>
      <c r="IH74" s="22"/>
      <c r="II74" s="22"/>
    </row>
    <row r="75" spans="1:243" s="21" customFormat="1" ht="31.5">
      <c r="A75" s="36">
        <v>1.62</v>
      </c>
      <c r="B75" s="38" t="s">
        <v>192</v>
      </c>
      <c r="C75" s="39" t="s">
        <v>116</v>
      </c>
      <c r="D75" s="39">
        <v>14</v>
      </c>
      <c r="E75" s="40" t="s">
        <v>138</v>
      </c>
      <c r="F75" s="41">
        <v>1364.31</v>
      </c>
      <c r="G75" s="42"/>
      <c r="H75" s="42"/>
      <c r="I75" s="43" t="s">
        <v>38</v>
      </c>
      <c r="J75" s="44">
        <f t="shared" si="0"/>
        <v>1</v>
      </c>
      <c r="K75" s="42" t="s">
        <v>39</v>
      </c>
      <c r="L75" s="42" t="s">
        <v>4</v>
      </c>
      <c r="M75" s="45"/>
      <c r="N75" s="42"/>
      <c r="O75" s="42"/>
      <c r="P75" s="46"/>
      <c r="Q75" s="42"/>
      <c r="R75" s="42"/>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
        <v>19100</v>
      </c>
      <c r="BB75" s="48">
        <f t="shared" si="2"/>
        <v>19100</v>
      </c>
      <c r="BC75" s="49" t="str">
        <f t="shared" si="3"/>
        <v>INR  Nineteen Thousand One Hundred    Only</v>
      </c>
      <c r="IA75" s="21">
        <v>1.62</v>
      </c>
      <c r="IB75" s="21" t="s">
        <v>192</v>
      </c>
      <c r="IC75" s="21" t="s">
        <v>116</v>
      </c>
      <c r="ID75" s="21">
        <v>14</v>
      </c>
      <c r="IE75" s="22" t="s">
        <v>138</v>
      </c>
      <c r="IF75" s="22"/>
      <c r="IG75" s="22"/>
      <c r="IH75" s="22"/>
      <c r="II75" s="22"/>
    </row>
    <row r="76" spans="1:243" s="21" customFormat="1" ht="78.75">
      <c r="A76" s="37">
        <v>1.63</v>
      </c>
      <c r="B76" s="38" t="s">
        <v>193</v>
      </c>
      <c r="C76" s="39" t="s">
        <v>117</v>
      </c>
      <c r="D76" s="71"/>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IA76" s="21">
        <v>1.63</v>
      </c>
      <c r="IB76" s="21" t="s">
        <v>193</v>
      </c>
      <c r="IC76" s="21" t="s">
        <v>117</v>
      </c>
      <c r="IE76" s="22"/>
      <c r="IF76" s="22"/>
      <c r="IG76" s="22"/>
      <c r="IH76" s="22"/>
      <c r="II76" s="22"/>
    </row>
    <row r="77" spans="1:243" s="21" customFormat="1" ht="31.5">
      <c r="A77" s="37">
        <v>1.64</v>
      </c>
      <c r="B77" s="38" t="s">
        <v>194</v>
      </c>
      <c r="C77" s="39" t="s">
        <v>118</v>
      </c>
      <c r="D77" s="39">
        <v>45</v>
      </c>
      <c r="E77" s="40" t="s">
        <v>210</v>
      </c>
      <c r="F77" s="41">
        <v>768.96</v>
      </c>
      <c r="G77" s="42"/>
      <c r="H77" s="42"/>
      <c r="I77" s="43" t="s">
        <v>38</v>
      </c>
      <c r="J77" s="44">
        <f t="shared" si="0"/>
        <v>1</v>
      </c>
      <c r="K77" s="42" t="s">
        <v>39</v>
      </c>
      <c r="L77" s="42" t="s">
        <v>4</v>
      </c>
      <c r="M77" s="45"/>
      <c r="N77" s="42"/>
      <c r="O77" s="42"/>
      <c r="P77" s="46"/>
      <c r="Q77" s="42"/>
      <c r="R77" s="42"/>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
        <v>34603</v>
      </c>
      <c r="BB77" s="48">
        <f t="shared" si="2"/>
        <v>34603</v>
      </c>
      <c r="BC77" s="49" t="str">
        <f t="shared" si="3"/>
        <v>INR  Thirty Four Thousand Six Hundred &amp; Three  Only</v>
      </c>
      <c r="IA77" s="21">
        <v>1.64</v>
      </c>
      <c r="IB77" s="21" t="s">
        <v>194</v>
      </c>
      <c r="IC77" s="21" t="s">
        <v>118</v>
      </c>
      <c r="ID77" s="21">
        <v>45</v>
      </c>
      <c r="IE77" s="22" t="s">
        <v>210</v>
      </c>
      <c r="IF77" s="22"/>
      <c r="IG77" s="22"/>
      <c r="IH77" s="22"/>
      <c r="II77" s="22"/>
    </row>
    <row r="78" spans="1:243" s="21" customFormat="1" ht="47.25">
      <c r="A78" s="36">
        <v>1.65</v>
      </c>
      <c r="B78" s="38" t="s">
        <v>195</v>
      </c>
      <c r="C78" s="39" t="s">
        <v>119</v>
      </c>
      <c r="D78" s="39">
        <v>480</v>
      </c>
      <c r="E78" s="40" t="s">
        <v>210</v>
      </c>
      <c r="F78" s="41">
        <v>973.26</v>
      </c>
      <c r="G78" s="42"/>
      <c r="H78" s="42"/>
      <c r="I78" s="43" t="s">
        <v>38</v>
      </c>
      <c r="J78" s="44">
        <f t="shared" si="0"/>
        <v>1</v>
      </c>
      <c r="K78" s="42" t="s">
        <v>39</v>
      </c>
      <c r="L78" s="42" t="s">
        <v>4</v>
      </c>
      <c r="M78" s="45"/>
      <c r="N78" s="42"/>
      <c r="O78" s="42"/>
      <c r="P78" s="46"/>
      <c r="Q78" s="42"/>
      <c r="R78" s="42"/>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
        <v>467165</v>
      </c>
      <c r="BB78" s="48">
        <f t="shared" si="2"/>
        <v>467165</v>
      </c>
      <c r="BC78" s="49" t="str">
        <f t="shared" si="3"/>
        <v>INR  Four Lakh Sixty Seven Thousand One Hundred &amp; Sixty Five  Only</v>
      </c>
      <c r="IA78" s="21">
        <v>1.65</v>
      </c>
      <c r="IB78" s="21" t="s">
        <v>195</v>
      </c>
      <c r="IC78" s="21" t="s">
        <v>119</v>
      </c>
      <c r="ID78" s="21">
        <v>480</v>
      </c>
      <c r="IE78" s="22" t="s">
        <v>210</v>
      </c>
      <c r="IF78" s="22"/>
      <c r="IG78" s="22"/>
      <c r="IH78" s="22"/>
      <c r="II78" s="22"/>
    </row>
    <row r="79" spans="1:243" s="21" customFormat="1" ht="47.25">
      <c r="A79" s="37">
        <v>1.66</v>
      </c>
      <c r="B79" s="38" t="s">
        <v>196</v>
      </c>
      <c r="C79" s="39" t="s">
        <v>120</v>
      </c>
      <c r="D79" s="39">
        <v>190</v>
      </c>
      <c r="E79" s="40" t="s">
        <v>210</v>
      </c>
      <c r="F79" s="41">
        <v>1174.98</v>
      </c>
      <c r="G79" s="42"/>
      <c r="H79" s="42"/>
      <c r="I79" s="43" t="s">
        <v>38</v>
      </c>
      <c r="J79" s="44">
        <f t="shared" si="0"/>
        <v>1</v>
      </c>
      <c r="K79" s="42" t="s">
        <v>39</v>
      </c>
      <c r="L79" s="42" t="s">
        <v>4</v>
      </c>
      <c r="M79" s="45"/>
      <c r="N79" s="42"/>
      <c r="O79" s="42"/>
      <c r="P79" s="46"/>
      <c r="Q79" s="42"/>
      <c r="R79" s="42"/>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
        <v>223246</v>
      </c>
      <c r="BB79" s="48">
        <f t="shared" si="2"/>
        <v>223246</v>
      </c>
      <c r="BC79" s="49" t="str">
        <f t="shared" si="3"/>
        <v>INR  Two Lakh Twenty Three Thousand Two Hundred &amp; Forty Six  Only</v>
      </c>
      <c r="IA79" s="21">
        <v>1.66</v>
      </c>
      <c r="IB79" s="21" t="s">
        <v>196</v>
      </c>
      <c r="IC79" s="21" t="s">
        <v>120</v>
      </c>
      <c r="ID79" s="21">
        <v>190</v>
      </c>
      <c r="IE79" s="22" t="s">
        <v>210</v>
      </c>
      <c r="IF79" s="22"/>
      <c r="IG79" s="22"/>
      <c r="IH79" s="22"/>
      <c r="II79" s="22"/>
    </row>
    <row r="80" spans="1:243" s="21" customFormat="1" ht="47.25">
      <c r="A80" s="37">
        <v>1.67</v>
      </c>
      <c r="B80" s="38" t="s">
        <v>197</v>
      </c>
      <c r="C80" s="39" t="s">
        <v>121</v>
      </c>
      <c r="D80" s="39">
        <v>620</v>
      </c>
      <c r="E80" s="40" t="s">
        <v>136</v>
      </c>
      <c r="F80" s="41">
        <v>1507.23</v>
      </c>
      <c r="G80" s="42"/>
      <c r="H80" s="42"/>
      <c r="I80" s="43" t="s">
        <v>38</v>
      </c>
      <c r="J80" s="44">
        <f t="shared" si="0"/>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
        <v>934483</v>
      </c>
      <c r="BB80" s="48">
        <f t="shared" si="2"/>
        <v>934483</v>
      </c>
      <c r="BC80" s="49" t="str">
        <f t="shared" si="3"/>
        <v>INR  Nine Lakh Thirty Four Thousand Four Hundred &amp; Eighty Three  Only</v>
      </c>
      <c r="IA80" s="21">
        <v>1.67</v>
      </c>
      <c r="IB80" s="21" t="s">
        <v>197</v>
      </c>
      <c r="IC80" s="21" t="s">
        <v>121</v>
      </c>
      <c r="ID80" s="21">
        <v>620</v>
      </c>
      <c r="IE80" s="22" t="s">
        <v>136</v>
      </c>
      <c r="IF80" s="22"/>
      <c r="IG80" s="22"/>
      <c r="IH80" s="22"/>
      <c r="II80" s="22"/>
    </row>
    <row r="81" spans="1:243" s="21" customFormat="1" ht="47.25">
      <c r="A81" s="36">
        <v>1.68</v>
      </c>
      <c r="B81" s="38" t="s">
        <v>198</v>
      </c>
      <c r="C81" s="39" t="s">
        <v>122</v>
      </c>
      <c r="D81" s="39">
        <v>1180</v>
      </c>
      <c r="E81" s="40" t="s">
        <v>136</v>
      </c>
      <c r="F81" s="41">
        <v>1939.5</v>
      </c>
      <c r="G81" s="42"/>
      <c r="H81" s="42"/>
      <c r="I81" s="43" t="s">
        <v>38</v>
      </c>
      <c r="J81" s="44">
        <f>IF(I81="Less(-)",-1,1)</f>
        <v>1</v>
      </c>
      <c r="K81" s="42" t="s">
        <v>39</v>
      </c>
      <c r="L81" s="42" t="s">
        <v>4</v>
      </c>
      <c r="M81" s="45"/>
      <c r="N81" s="42"/>
      <c r="O81" s="42"/>
      <c r="P81" s="46"/>
      <c r="Q81" s="42"/>
      <c r="R81" s="42"/>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ROUND(total_amount_ba($B$2,$D$2,D81,F81,J81,K81,M81),0)</f>
        <v>2288610</v>
      </c>
      <c r="BB81" s="48">
        <f>BA81+SUM(N81:AZ81)</f>
        <v>2288610</v>
      </c>
      <c r="BC81" s="49" t="str">
        <f>SpellNumber(L81,BB81)</f>
        <v>INR  Twenty Two Lakh Eighty Eight Thousand Six Hundred &amp; Ten  Only</v>
      </c>
      <c r="IA81" s="21">
        <v>1.68</v>
      </c>
      <c r="IB81" s="21" t="s">
        <v>198</v>
      </c>
      <c r="IC81" s="21" t="s">
        <v>122</v>
      </c>
      <c r="ID81" s="21">
        <v>1180</v>
      </c>
      <c r="IE81" s="22" t="s">
        <v>136</v>
      </c>
      <c r="IF81" s="22"/>
      <c r="IG81" s="22"/>
      <c r="IH81" s="22"/>
      <c r="II81" s="22"/>
    </row>
    <row r="82" spans="1:243" s="21" customFormat="1" ht="162.75" customHeight="1">
      <c r="A82" s="37">
        <v>1.69</v>
      </c>
      <c r="B82" s="38" t="s">
        <v>199</v>
      </c>
      <c r="C82" s="39" t="s">
        <v>123</v>
      </c>
      <c r="D82" s="71"/>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3"/>
      <c r="IA82" s="21">
        <v>1.69</v>
      </c>
      <c r="IB82" s="21" t="s">
        <v>199</v>
      </c>
      <c r="IC82" s="21" t="s">
        <v>123</v>
      </c>
      <c r="IE82" s="22"/>
      <c r="IF82" s="22"/>
      <c r="IG82" s="22"/>
      <c r="IH82" s="22"/>
      <c r="II82" s="22"/>
    </row>
    <row r="83" spans="1:243" s="21" customFormat="1" ht="15.75">
      <c r="A83" s="37">
        <v>1.7</v>
      </c>
      <c r="B83" s="38" t="s">
        <v>200</v>
      </c>
      <c r="C83" s="39" t="s">
        <v>124</v>
      </c>
      <c r="D83" s="71"/>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3"/>
      <c r="IA83" s="21">
        <v>1.7</v>
      </c>
      <c r="IB83" s="21" t="s">
        <v>200</v>
      </c>
      <c r="IC83" s="21" t="s">
        <v>124</v>
      </c>
      <c r="IE83" s="22"/>
      <c r="IF83" s="22"/>
      <c r="IG83" s="22"/>
      <c r="IH83" s="22"/>
      <c r="II83" s="22"/>
    </row>
    <row r="84" spans="1:243" s="21" customFormat="1" ht="15.75" customHeight="1">
      <c r="A84" s="36">
        <v>1.71</v>
      </c>
      <c r="B84" s="38" t="s">
        <v>201</v>
      </c>
      <c r="C84" s="39" t="s">
        <v>125</v>
      </c>
      <c r="D84" s="71"/>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3"/>
      <c r="IA84" s="21">
        <v>1.71</v>
      </c>
      <c r="IB84" s="21" t="s">
        <v>201</v>
      </c>
      <c r="IC84" s="21" t="s">
        <v>125</v>
      </c>
      <c r="IE84" s="22"/>
      <c r="IF84" s="22"/>
      <c r="IG84" s="22"/>
      <c r="IH84" s="22"/>
      <c r="II84" s="22"/>
    </row>
    <row r="85" spans="1:243" s="21" customFormat="1" ht="173.25">
      <c r="A85" s="37">
        <v>1.72</v>
      </c>
      <c r="B85" s="38" t="s">
        <v>206</v>
      </c>
      <c r="C85" s="39" t="s">
        <v>126</v>
      </c>
      <c r="D85" s="71"/>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3"/>
      <c r="IA85" s="21">
        <v>1.72</v>
      </c>
      <c r="IB85" s="21" t="s">
        <v>206</v>
      </c>
      <c r="IC85" s="21" t="s">
        <v>126</v>
      </c>
      <c r="IE85" s="22"/>
      <c r="IF85" s="22"/>
      <c r="IG85" s="22"/>
      <c r="IH85" s="22"/>
      <c r="II85" s="22"/>
    </row>
    <row r="86" spans="1:243" s="21" customFormat="1" ht="15.75">
      <c r="A86" s="37">
        <v>1.73</v>
      </c>
      <c r="B86" s="38" t="s">
        <v>202</v>
      </c>
      <c r="C86" s="39" t="s">
        <v>127</v>
      </c>
      <c r="D86" s="71"/>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3"/>
      <c r="IA86" s="21">
        <v>1.73</v>
      </c>
      <c r="IB86" s="21" t="s">
        <v>202</v>
      </c>
      <c r="IC86" s="21" t="s">
        <v>127</v>
      </c>
      <c r="IE86" s="22"/>
      <c r="IF86" s="22"/>
      <c r="IG86" s="22"/>
      <c r="IH86" s="22"/>
      <c r="II86" s="22"/>
    </row>
    <row r="87" spans="1:243" s="21" customFormat="1" ht="15.75">
      <c r="A87" s="36">
        <v>1.74</v>
      </c>
      <c r="B87" s="38" t="s">
        <v>207</v>
      </c>
      <c r="C87" s="39" t="s">
        <v>128</v>
      </c>
      <c r="D87" s="71"/>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3"/>
      <c r="IA87" s="21">
        <v>1.74</v>
      </c>
      <c r="IB87" s="21" t="s">
        <v>207</v>
      </c>
      <c r="IC87" s="21" t="s">
        <v>128</v>
      </c>
      <c r="IE87" s="22"/>
      <c r="IF87" s="22"/>
      <c r="IG87" s="22"/>
      <c r="IH87" s="22"/>
      <c r="II87" s="22"/>
    </row>
    <row r="88" spans="1:243" s="21" customFormat="1" ht="15.75">
      <c r="A88" s="37">
        <v>1.75</v>
      </c>
      <c r="B88" s="38" t="s">
        <v>203</v>
      </c>
      <c r="C88" s="39" t="s">
        <v>129</v>
      </c>
      <c r="D88" s="71"/>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3"/>
      <c r="IA88" s="21">
        <v>1.75</v>
      </c>
      <c r="IB88" s="21" t="s">
        <v>203</v>
      </c>
      <c r="IC88" s="21" t="s">
        <v>129</v>
      </c>
      <c r="IE88" s="22"/>
      <c r="IF88" s="22"/>
      <c r="IG88" s="22"/>
      <c r="IH88" s="22"/>
      <c r="II88" s="22"/>
    </row>
    <row r="89" spans="1:243" s="21" customFormat="1" ht="94.5">
      <c r="A89" s="37">
        <v>1.76</v>
      </c>
      <c r="B89" s="38" t="s">
        <v>208</v>
      </c>
      <c r="C89" s="39" t="s">
        <v>130</v>
      </c>
      <c r="D89" s="71"/>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3"/>
      <c r="IA89" s="21">
        <v>1.76</v>
      </c>
      <c r="IB89" s="21" t="s">
        <v>208</v>
      </c>
      <c r="IC89" s="21" t="s">
        <v>130</v>
      </c>
      <c r="IE89" s="22"/>
      <c r="IF89" s="22"/>
      <c r="IG89" s="22"/>
      <c r="IH89" s="22"/>
      <c r="II89" s="22"/>
    </row>
    <row r="90" spans="1:243" s="21" customFormat="1" ht="94.5">
      <c r="A90" s="36">
        <v>1.77</v>
      </c>
      <c r="B90" s="38" t="s">
        <v>209</v>
      </c>
      <c r="C90" s="39" t="s">
        <v>131</v>
      </c>
      <c r="D90" s="71"/>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3"/>
      <c r="IA90" s="21">
        <v>1.77</v>
      </c>
      <c r="IB90" s="21" t="s">
        <v>209</v>
      </c>
      <c r="IC90" s="21" t="s">
        <v>131</v>
      </c>
      <c r="IE90" s="22"/>
      <c r="IF90" s="22"/>
      <c r="IG90" s="22"/>
      <c r="IH90" s="22"/>
      <c r="II90" s="22"/>
    </row>
    <row r="91" spans="1:243" s="21" customFormat="1" ht="31.5">
      <c r="A91" s="37">
        <v>1.78</v>
      </c>
      <c r="B91" s="38" t="s">
        <v>204</v>
      </c>
      <c r="C91" s="39" t="s">
        <v>132</v>
      </c>
      <c r="D91" s="39">
        <v>1</v>
      </c>
      <c r="E91" s="40" t="s">
        <v>211</v>
      </c>
      <c r="F91" s="41">
        <v>240056.99</v>
      </c>
      <c r="G91" s="42"/>
      <c r="H91" s="42"/>
      <c r="I91" s="43" t="s">
        <v>38</v>
      </c>
      <c r="J91" s="44">
        <f>IF(I91="Less(-)",-1,1)</f>
        <v>1</v>
      </c>
      <c r="K91" s="42" t="s">
        <v>39</v>
      </c>
      <c r="L91" s="42" t="s">
        <v>4</v>
      </c>
      <c r="M91" s="45"/>
      <c r="N91" s="42"/>
      <c r="O91" s="42"/>
      <c r="P91" s="46"/>
      <c r="Q91" s="42"/>
      <c r="R91" s="42"/>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ROUND(total_amount_ba($B$2,$D$2,D91,F91,J91,K91,M91),0)</f>
        <v>240057</v>
      </c>
      <c r="BB91" s="48">
        <f>BA91+SUM(N91:AZ91)</f>
        <v>240057</v>
      </c>
      <c r="BC91" s="49" t="str">
        <f>SpellNumber(L91,BB91)</f>
        <v>INR  Two Lakh Forty Thousand  &amp;Fifty Seven  Only</v>
      </c>
      <c r="IA91" s="21">
        <v>1.78</v>
      </c>
      <c r="IB91" s="21" t="s">
        <v>204</v>
      </c>
      <c r="IC91" s="21" t="s">
        <v>132</v>
      </c>
      <c r="ID91" s="21">
        <v>1</v>
      </c>
      <c r="IE91" s="22" t="s">
        <v>211</v>
      </c>
      <c r="IF91" s="22"/>
      <c r="IG91" s="22"/>
      <c r="IH91" s="22"/>
      <c r="II91" s="22"/>
    </row>
    <row r="92" spans="1:243" s="21" customFormat="1" ht="47.25" customHeight="1">
      <c r="A92" s="37">
        <v>1.79</v>
      </c>
      <c r="B92" s="38" t="s">
        <v>205</v>
      </c>
      <c r="C92" s="39" t="s">
        <v>133</v>
      </c>
      <c r="D92" s="39">
        <v>1</v>
      </c>
      <c r="E92" s="40" t="s">
        <v>140</v>
      </c>
      <c r="F92" s="41">
        <v>459.01</v>
      </c>
      <c r="G92" s="42"/>
      <c r="H92" s="42"/>
      <c r="I92" s="43" t="s">
        <v>38</v>
      </c>
      <c r="J92" s="44">
        <f>IF(I92="Less(-)",-1,1)</f>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ROUND(total_amount_ba($B$2,$D$2,D92,F92,J92,K92,M92),0)</f>
        <v>459</v>
      </c>
      <c r="BB92" s="48">
        <f>BA92+SUM(N92:AZ92)</f>
        <v>459</v>
      </c>
      <c r="BC92" s="49" t="str">
        <f>SpellNumber(L92,BB92)</f>
        <v>INR  Four Hundred &amp; Fifty Nine  Only</v>
      </c>
      <c r="IA92" s="21">
        <v>1.79</v>
      </c>
      <c r="IB92" s="21" t="s">
        <v>205</v>
      </c>
      <c r="IC92" s="21" t="s">
        <v>133</v>
      </c>
      <c r="ID92" s="21">
        <v>1</v>
      </c>
      <c r="IE92" s="22" t="s">
        <v>140</v>
      </c>
      <c r="IF92" s="22"/>
      <c r="IG92" s="22"/>
      <c r="IH92" s="22"/>
      <c r="II92" s="22"/>
    </row>
    <row r="93" spans="1:55" ht="30">
      <c r="A93" s="23" t="s">
        <v>46</v>
      </c>
      <c r="B93" s="32"/>
      <c r="C93" s="50"/>
      <c r="D93" s="51"/>
      <c r="E93" s="51"/>
      <c r="F93" s="51"/>
      <c r="G93" s="51"/>
      <c r="H93" s="52"/>
      <c r="I93" s="52"/>
      <c r="J93" s="52"/>
      <c r="K93" s="52"/>
      <c r="L93" s="53"/>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5">
        <f>SUM(BA14:BA92)</f>
        <v>5300286</v>
      </c>
      <c r="BB93" s="56">
        <f>SUM(BB14:BB92)</f>
        <v>5300286</v>
      </c>
      <c r="BC93" s="57" t="str">
        <f>SpellNumber(L93,BB93)</f>
        <v>  Fifty Three Lakh Two Hundred &amp; Eighty Six  Only</v>
      </c>
    </row>
    <row r="94" spans="1:55" ht="36.75" customHeight="1">
      <c r="A94" s="24" t="s">
        <v>47</v>
      </c>
      <c r="B94" s="25"/>
      <c r="C94" s="58"/>
      <c r="D94" s="59"/>
      <c r="E94" s="60" t="s">
        <v>52</v>
      </c>
      <c r="F94" s="61"/>
      <c r="G94" s="62"/>
      <c r="H94" s="63"/>
      <c r="I94" s="63"/>
      <c r="J94" s="63"/>
      <c r="K94" s="64"/>
      <c r="L94" s="65"/>
      <c r="M94" s="66"/>
      <c r="N94" s="67"/>
      <c r="O94" s="54"/>
      <c r="P94" s="54"/>
      <c r="Q94" s="54"/>
      <c r="R94" s="54"/>
      <c r="S94" s="54"/>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8">
        <f>IF(ISBLANK(F94),0,IF(E94="Excess (+)",ROUND(BA93+(BA93*F94),0),IF(E94="Less (-)",ROUND(BA93+(BA93*F94*(-1)),0),IF(E94="At Par",BA93,0))))</f>
        <v>0</v>
      </c>
      <c r="BB94" s="69">
        <f>ROUND(BA94,0)</f>
        <v>0</v>
      </c>
      <c r="BC94" s="70" t="str">
        <f>SpellNumber($E$2,BB94)</f>
        <v>INR Zero Only</v>
      </c>
    </row>
    <row r="95" spans="1:55" ht="33.75" customHeight="1">
      <c r="A95" s="23" t="s">
        <v>48</v>
      </c>
      <c r="B95" s="23"/>
      <c r="C95" s="79" t="str">
        <f>SpellNumber($E$2,BB94)</f>
        <v>INR Zero Only</v>
      </c>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row>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5" ht="15"/>
    <row r="806" ht="15"/>
    <row r="807" ht="15"/>
    <row r="808"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2" ht="15"/>
    <row r="833" ht="15"/>
    <row r="834" ht="15"/>
    <row r="835" ht="15"/>
    <row r="836" ht="15"/>
    <row r="837" ht="15"/>
    <row r="838"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7" ht="15"/>
    <row r="868"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8" ht="15"/>
    <row r="899" ht="15"/>
    <row r="900" ht="15"/>
    <row r="901" ht="15"/>
    <row r="902" ht="15"/>
    <row r="904" ht="15"/>
    <row r="905" ht="15"/>
    <row r="906" ht="15"/>
    <row r="907" ht="15"/>
    <row r="908" ht="15"/>
    <row r="909" ht="15"/>
    <row r="910" ht="15"/>
    <row r="911" ht="15"/>
    <row r="912" ht="15"/>
    <row r="913" ht="15"/>
    <row r="914" ht="15"/>
    <row r="915" ht="15"/>
    <row r="916"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8" ht="15"/>
    <row r="949" ht="15"/>
    <row r="950" ht="15"/>
    <row r="951" ht="15"/>
    <row r="952" ht="15"/>
    <row r="953" ht="15"/>
    <row r="954" ht="15"/>
    <row r="955" ht="15"/>
    <row r="956" ht="15"/>
    <row r="957" ht="15"/>
    <row r="958" ht="15"/>
    <row r="960" ht="15"/>
    <row r="961" ht="15"/>
    <row r="962" ht="15"/>
    <row r="964" ht="15"/>
    <row r="965" ht="15"/>
    <row r="967" ht="15"/>
    <row r="968" ht="15"/>
    <row r="969" ht="15"/>
    <row r="970" ht="15"/>
    <row r="971" ht="15"/>
    <row r="972" ht="15"/>
    <row r="973" ht="15"/>
    <row r="974" ht="15"/>
    <row r="975" ht="15"/>
    <row r="976" ht="15"/>
    <row r="977" ht="15"/>
    <row r="978" ht="15"/>
    <row r="979" ht="15"/>
    <row r="980" ht="15"/>
    <row r="982" ht="15"/>
    <row r="983" ht="15"/>
    <row r="984" ht="15"/>
    <row r="985" ht="15"/>
    <row r="986" ht="15"/>
    <row r="987" ht="15"/>
    <row r="988" ht="15"/>
    <row r="989" ht="15"/>
    <row r="990" ht="15"/>
    <row r="991" ht="15"/>
    <row r="992" ht="15"/>
    <row r="993" ht="15"/>
    <row r="994" ht="15"/>
    <row r="995" ht="15"/>
    <row r="996" ht="15"/>
    <row r="997" ht="15"/>
    <row r="998" ht="15"/>
    <row r="999" ht="15"/>
  </sheetData>
  <sheetProtection password="D850" sheet="1"/>
  <autoFilter ref="A11:BC95"/>
  <mergeCells count="34">
    <mergeCell ref="D90:BC90"/>
    <mergeCell ref="C95:BC95"/>
    <mergeCell ref="D87:BC87"/>
    <mergeCell ref="D41:BC41"/>
    <mergeCell ref="D52:BC52"/>
    <mergeCell ref="D55:BC55"/>
    <mergeCell ref="D86:BC86"/>
    <mergeCell ref="D89:BC89"/>
    <mergeCell ref="D88:BC88"/>
    <mergeCell ref="D58:BC58"/>
    <mergeCell ref="D27:BC27"/>
    <mergeCell ref="D33:BC33"/>
    <mergeCell ref="D39:BC39"/>
    <mergeCell ref="A9:BC9"/>
    <mergeCell ref="D13:BC13"/>
    <mergeCell ref="D14:BC14"/>
    <mergeCell ref="D18:BC18"/>
    <mergeCell ref="D35:BC35"/>
    <mergeCell ref="D37:BC37"/>
    <mergeCell ref="A1:L1"/>
    <mergeCell ref="A4:BC4"/>
    <mergeCell ref="A5:BC5"/>
    <mergeCell ref="A6:BC6"/>
    <mergeCell ref="A7:BC7"/>
    <mergeCell ref="B8:BC8"/>
    <mergeCell ref="D67:BC67"/>
    <mergeCell ref="D71:BC71"/>
    <mergeCell ref="D76:BC76"/>
    <mergeCell ref="D83:BC83"/>
    <mergeCell ref="D85:BC85"/>
    <mergeCell ref="D61:BC61"/>
    <mergeCell ref="D84:BC84"/>
    <mergeCell ref="D82:BC82"/>
    <mergeCell ref="D64:BC64"/>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4">
      <formula1>IF(E94="Select",-1,IF(E94="At Par",0,0))</formula1>
      <formula2>IF(E94="Select",-1,IF(E94="At Par",0,0.99))</formula2>
    </dataValidation>
    <dataValidation type="list" allowBlank="1" showErrorMessage="1" sqref="E9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4">
      <formula1>0</formula1>
      <formula2>99.9</formula2>
    </dataValidation>
    <dataValidation type="list" allowBlank="1" showErrorMessage="1" sqref="D13:D14 K15:K17 D18 K19:K26 D27 K28:K32 D33 K34 D35 K36 D37 K38 D39 K40 D41 K42:K51 D52 K53:K54 D55 K56:K57 D58 K59:K60 D61 K62:K63 D64 K65:K66 D67 K68:K70 D71 K72:K75 D76 K77:K81 D82:D90 K91:K9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7 G19:H26 G28:H32 G34:H34 G36:H36 G38:H38 G40:H40 G42:H51 G53:H54 G56:H57 G59:H60 G62:H63 G65:H66 G68:H70 G72:H75 G77:H81 G91:H92">
      <formula1>0</formula1>
      <formula2>999999999999999</formula2>
    </dataValidation>
    <dataValidation allowBlank="1" showInputMessage="1" showErrorMessage="1" promptTitle="Addition / Deduction" prompt="Please Choose the correct One" sqref="J15:J17 J19:J26 J28:J32 J34 J36 J38 J40 J42:J51 J53:J54 J56:J57 J59:J60 J62:J63 J65:J66 J68:J70 J72:J75 J77:J81 J91:J92">
      <formula1>0</formula1>
      <formula2>0</formula2>
    </dataValidation>
    <dataValidation type="list" showErrorMessage="1" sqref="I15:I17 I19:I26 I28:I32 I34 I36 I38 I40 I42:I51 I53:I54 I56:I57 I59:I60 I62:I63 I65:I66 I68:I70 I72:I75 I77:I81 I91:I9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26 N28:O32 N34:O34 N36:O36 N38:O38 N40:O40 N42:O51 N53:O54 N56:O57 N59:O60 N62:O63 N65:O66 N68:O70 N72:O75 N77:O81 N91:O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R26 R28:R32 R34 R36 R38 R40 R42:R51 R53:R54 R56:R57 R59:R60 R62:R63 R65:R66 R68:R70 R72:R75 R77:R81 R91:R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Q26 Q28:Q32 Q34 Q36 Q38 Q40 Q42:Q51 Q53:Q54 Q56:Q57 Q59:Q60 Q62:Q63 Q65:Q66 Q68:Q70 Q72:Q75 Q77:Q81 Q91:Q9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M26 M28:M32 M34 M36 M38 M40 M42:M51 M53:M54 M56:M57 M59:M60 M62:M63 M65:M66 M68:M70 M72:M75 M77:M81 M91:M9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F26 F28:F32 F34 F36 F38 F40 F42:F51 F53:F54 F56:F57 F59:F60 F62:F63 F65:F66 F68:F70 F72:F75 F77:F81 F91:F92">
      <formula1>0</formula1>
      <formula2>999999999999999</formula2>
    </dataValidation>
    <dataValidation type="list" allowBlank="1" showInputMessage="1" showErrorMessage="1" sqref="L77 L81 L90 L18 L20 L22 L24 L26 L37 L40 L43 L46 L49 L52 L56 L61 L75 L76 L78 L79 L80 L82 L83 L84 L85 L86 L87 L88 L89 L13 L14 L15 L16 L17 L19 L21 L23 L25 L27 L28 L29 L30 L31 L32 L33 L34 L35 L36 L38 L39 L41 L42 L44 L45 L47 L48 L50 L51 L53 L54 L55 L57 L58 L59 L60 L62 L63 L64 L65 L66 L67 L68 L69 L70 L71 L72 L73 L74 L92 L91">
      <formula1>"INR"</formula1>
    </dataValidation>
    <dataValidation allowBlank="1" showInputMessage="1" showErrorMessage="1" promptTitle="Itemcode/Make" prompt="Please enter text" sqref="C14:C92">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2024-02-08T11:13:06Z</cp:lastPrinted>
  <dcterms:created xsi:type="dcterms:W3CDTF">2009-01-30T06:42:42Z</dcterms:created>
  <dcterms:modified xsi:type="dcterms:W3CDTF">2024-02-21T07:09:08Z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